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800" windowHeight="9340" activeTab="6"/>
  </bookViews>
  <sheets>
    <sheet name="6x8 2.70 f.z." sheetId="1" r:id="rId1"/>
    <sheet name="8x10 2.70 f.z. " sheetId="2" r:id="rId2"/>
    <sheet name="8x10 3,00 f.z." sheetId="3" r:id="rId3"/>
    <sheet name="6x8 2.70 Zn-Al" sheetId="4" r:id="rId4"/>
    <sheet name="8x10 2.70 Zn-Al" sheetId="5" r:id="rId5"/>
    <sheet name="8x10 3,00 Zn-Al" sheetId="6" r:id="rId6"/>
    <sheet name="8x10 2.70 Zn-Al e PVC" sheetId="7" r:id="rId7"/>
  </sheets>
  <definedNames/>
  <calcPr fullCalcOnLoad="1"/>
</workbook>
</file>

<file path=xl/sharedStrings.xml><?xml version="1.0" encoding="utf-8"?>
<sst xmlns="http://schemas.openxmlformats.org/spreadsheetml/2006/main" count="280" uniqueCount="40">
  <si>
    <t>ANALISI PREZZO AGGIUNTIVO</t>
  </si>
  <si>
    <t>CODICE</t>
  </si>
  <si>
    <t>DESCRIZIONE</t>
  </si>
  <si>
    <t xml:space="preserve">prezzo totale </t>
  </si>
  <si>
    <t>Unità di misura</t>
  </si>
  <si>
    <t>Quantità</t>
  </si>
  <si>
    <t>Prezzo Unitario</t>
  </si>
  <si>
    <t>A) MATERIALI</t>
  </si>
  <si>
    <t>(euro)</t>
  </si>
  <si>
    <t>TOTALE MATERIALI</t>
  </si>
  <si>
    <t>Operaio Qualificato</t>
  </si>
  <si>
    <t>Operaio Comune</t>
  </si>
  <si>
    <t>TOTALE MANO D'OPERA</t>
  </si>
  <si>
    <t>B) MANO D'OPERA</t>
  </si>
  <si>
    <t>C) NOLI E TRASPORTI</t>
  </si>
  <si>
    <t>TOTALE NOLI E TRASPORTI</t>
  </si>
  <si>
    <t>TOTALE GENERALE (A+B+C)</t>
  </si>
  <si>
    <r>
      <t xml:space="preserve">D) COSTI DELLA SICUREZZA </t>
    </r>
    <r>
      <rPr>
        <sz val="10"/>
        <color indexed="8"/>
        <rFont val="Times New Roman"/>
        <family val="1"/>
      </rPr>
      <t>(% di A+B+C)</t>
    </r>
  </si>
  <si>
    <t>%</t>
  </si>
  <si>
    <r>
      <t xml:space="preserve">E) SPESE GENERALI </t>
    </r>
    <r>
      <rPr>
        <sz val="10"/>
        <color indexed="8"/>
        <rFont val="Times New Roman"/>
        <family val="1"/>
      </rPr>
      <t>(% di A+B+C+D)</t>
    </r>
  </si>
  <si>
    <t>PARZIALE A+B+C+D+E</t>
  </si>
  <si>
    <r>
      <t xml:space="preserve">F) UTILE D'IMPRESA </t>
    </r>
    <r>
      <rPr>
        <sz val="10"/>
        <color indexed="8"/>
        <rFont val="Times New Roman"/>
        <family val="1"/>
      </rPr>
      <t>(% di A+B+C+D+E)</t>
    </r>
  </si>
  <si>
    <t>TOTALE COMPESSIVO (A+B+C+D+E+F)</t>
  </si>
  <si>
    <t>NP_____</t>
  </si>
  <si>
    <t>trasporto</t>
  </si>
  <si>
    <t>Nolo a caldo macchina operatrice</t>
  </si>
  <si>
    <t>h/mq</t>
  </si>
  <si>
    <t>mq</t>
  </si>
  <si>
    <r>
      <rPr>
        <b/>
        <sz val="10"/>
        <color indexed="8"/>
        <rFont val="Times New Roman"/>
        <family val="1"/>
      </rPr>
      <t>Rivestimento di pareti sub verticali con rete metallica a doppia torsione a forte zincatura tipo 6x8 filo 2.70 mm</t>
    </r>
    <r>
      <rPr>
        <sz val="10"/>
        <color indexed="8"/>
        <rFont val="Times New Roman"/>
        <family val="1"/>
      </rPr>
      <t xml:space="preserve">
Rivestimento di scarpata in roccia a qualsiasi altezza mediante copertura di rete metallica a doppia torsione marcata CE con maglia esagonale tipo 6x8 in accordo con le “Linee guida per la redazione di Capitolati per l’impiego di rete metallica a doppia torsione” della Presidenza del Consiglio Superiore LL.PP. – Servizio tecnico centrale (voto n. 16 del  il 12 maggio 2006 dell’Assemblea Generale del Consiglio Superiore dei Lavori Pubblici) e con le UNI-EN 10223-3 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</si>
  <si>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t>Rotoli di rete</t>
  </si>
  <si>
    <t xml:space="preserve">Filo per legature </t>
  </si>
  <si>
    <t>kg/mq</t>
  </si>
  <si>
    <t>Kg/mq</t>
  </si>
  <si>
    <t>funi e picchetti calcolati a parte</t>
  </si>
  <si>
    <r>
      <rPr>
        <b/>
        <sz val="10"/>
        <color indexed="8"/>
        <rFont val="Times New Roman"/>
        <family val="1"/>
      </rPr>
      <t>Rivestimento di pareti sub verticali con rete metallica a doppia torsione a forte zincatura tipo 8x10 filo 2.70 mm</t>
    </r>
    <r>
      <rPr>
        <sz val="10"/>
        <color indexed="8"/>
        <rFont val="Times New Roman"/>
        <family val="1"/>
      </rPr>
      <t xml:space="preserve">
Rivestimento di scarpata in roccia a qualsiasi altezza mediante copertura di rete metallica a doppia torsione marcata CE con maglia esagonale tipo 8x10 in accordo con le “Linee guida per la redazione di Capitolati per l’impiego di rete metallica a doppia torsione” della Presidenza del Consiglio Superiore LL.PP. – Servizio tecnico centrale (voto n. 16 del  il 12 maggio 2006 dell’Assemblea Generale del Consiglio Superiore dei Lavori Pubblici) e con le UNI-EN 10223-3 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</si>
  <si>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Rivestimento di pareti sub verticali con rete metallica a doppia torsione a forte zincatura tipo 8x10 filo 3,00 mm</t>
    </r>
    <r>
      <rPr>
        <sz val="10"/>
        <color indexed="8"/>
        <rFont val="Times New Roman"/>
        <family val="1"/>
      </rPr>
      <t xml:space="preserve">
Rivestimento di scarpata in roccia a qualsiasi altezza mediante copertura di rete metallica a doppia torsione marcata CE con maglia esagonale tipo 8x10 in accordo con le “Linee guida per la redazione di Capitolati per l’impiego di rete metallica a doppia torsione” della Presidenza del Consiglio Superiore LL.PP. – Servizio tecnico centrale (voto n. 16 del  il 12 maggio 2006 dell’Assemblea Generale del Consiglio Superiore dei Lavori Pubblici) e con le UNI-EN 10223-3 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</si>
  <si>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Rivestimento di pareti sub verticali con rete metallica a doppia torsione in lega Zn(95%)/Al(5%) tipo 6x8 filo 2.70 mm</t>
    </r>
    <r>
      <rPr>
        <sz val="10"/>
        <color indexed="8"/>
        <rFont val="Times New Roman"/>
        <family val="1"/>
      </rPr>
      <t xml:space="preserve">
Rivestimento di scarpata in roccia a qualsiasi altezza mediante copertura di rete metallica a doppia torsione marcata CE con maglia esagonale tipo 6x8 in accordo con le “Linee Guida per la certificazione di idoneità tecnica all’impiego e l’utilizzo di prodotti in rete metallica a doppia torsione” approvate dal Consiglio Superiore LL.PP. (Parere n.69, reso nell’adunanza del 2 luglio 2013) e con le UNI-EN 10223-3 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</si>
  <si>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Rivestimento di pareti sub verticali con rete metallica a doppia torsione in lega Zn(95%)/Al(5%) tipo 8x10 filo 2.70 mm</t>
    </r>
    <r>
      <rPr>
        <sz val="10"/>
        <color indexed="8"/>
        <rFont val="Times New Roman"/>
        <family val="1"/>
      </rPr>
      <t xml:space="preserve">
Rivestimento di scarpata in roccia a qualsiasi altezza mediante copertura di rete metallica a doppia torsione marcata CE con maglia esagonale tipo 8x10 in accordo con le “Linee Guida per la certificazione di idoneità tecnica all’impiego e l’utilizzo di prodotti in rete metallica a doppia torsione” approvate dal Consiglio Superiore LL.PP. (Parere n.69, reso nell’adunanza del 2 luglio 2013) e con le UNI-EN 10223-3 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</si>
  <si>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Rivestimento di pareti sub verticali con rete metallica a doppia torsione in lega Zn(95%)/Al(5%) tipo 8x10 filo 3,00 mm</t>
    </r>
    <r>
      <rPr>
        <sz val="10"/>
        <color indexed="8"/>
        <rFont val="Times New Roman"/>
        <family val="1"/>
      </rPr>
      <t xml:space="preserve">
Rivestimento di scarpata in roccia a qualsiasi altezza mediante copertura di rete metallica a doppia torsione marcata CE con maglia esagonale tipo 8x10 in accordo con le “Linee Guida per la certificazione di idoneità tecnica all’impiego e l’utilizzo di prodotti in rete metallica a doppia torsione” approvate dal Consiglio Superiore LL.PP. (Parere n.69, reso nell’adunanza del 2 luglio 2013) e con le UNI-EN 10223-3 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</si>
  <si>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Rivestimento di pareti sub verticali con rete metallica a doppia torsione in lega Zn(95%)/Al(5%) e PVC tipo 8x10 filo 2.70 mm</t>
    </r>
    <r>
      <rPr>
        <sz val="10"/>
        <color indexed="8"/>
        <rFont val="Times New Roman"/>
        <family val="1"/>
      </rPr>
      <t xml:space="preserve">
Rivestimento di scarpata in roccia a qualsiasi altezza mediante copertura di rete metallica a doppia torsione marcata CE con maglia esagonale tipo 8x10 in accordo con le “Linee Guida per la certificazione di idoneità tecnica all’impiego e l’utilizzo di prodotti in rete metallica a doppia torsione” approvate dal Consiglio Superiore LL.PP. (Parere n.69, reso nell’adunanza del 2 luglio 2013) e con le UNI-EN 10223-3 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</si>
</sst>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0.0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164" fontId="44" fillId="0" borderId="14" xfId="58" applyFont="1" applyFill="1" applyBorder="1" applyAlignment="1" applyProtection="1">
      <alignment horizontal="center" vertical="center"/>
      <protection/>
    </xf>
    <xf numFmtId="164" fontId="44" fillId="0" borderId="15" xfId="0" applyNumberFormat="1" applyFont="1" applyFill="1" applyBorder="1" applyAlignment="1" applyProtection="1">
      <alignment horizontal="center" vertical="center"/>
      <protection/>
    </xf>
    <xf numFmtId="164" fontId="45" fillId="0" borderId="15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vertical="center"/>
      <protection/>
    </xf>
    <xf numFmtId="165" fontId="44" fillId="0" borderId="14" xfId="0" applyNumberFormat="1" applyFont="1" applyFill="1" applyBorder="1" applyAlignment="1" applyProtection="1">
      <alignment horizontal="center" vertical="center"/>
      <protection/>
    </xf>
    <xf numFmtId="164" fontId="44" fillId="0" borderId="15" xfId="58" applyFont="1" applyFill="1" applyBorder="1" applyAlignment="1" applyProtection="1">
      <alignment horizontal="center"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164" fontId="45" fillId="0" borderId="15" xfId="0" applyNumberFormat="1" applyFont="1" applyFill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164" fontId="44" fillId="0" borderId="14" xfId="0" applyNumberFormat="1" applyFont="1" applyBorder="1" applyAlignment="1" applyProtection="1">
      <alignment horizontal="center" vertical="center"/>
      <protection/>
    </xf>
    <xf numFmtId="164" fontId="45" fillId="0" borderId="15" xfId="0" applyNumberFormat="1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164" fontId="45" fillId="0" borderId="17" xfId="0" applyNumberFormat="1" applyFont="1" applyBorder="1" applyAlignment="1" applyProtection="1">
      <alignment horizontal="center" vertical="center"/>
      <protection/>
    </xf>
    <xf numFmtId="2" fontId="44" fillId="0" borderId="14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vertical="center"/>
      <protection/>
    </xf>
    <xf numFmtId="0" fontId="46" fillId="0" borderId="19" xfId="0" applyFont="1" applyFill="1" applyBorder="1" applyAlignment="1" applyProtection="1">
      <alignment vertical="center"/>
      <protection/>
    </xf>
    <xf numFmtId="0" fontId="44" fillId="0" borderId="20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5" fillId="0" borderId="20" xfId="0" applyFont="1" applyFill="1" applyBorder="1" applyAlignment="1" applyProtection="1">
      <alignment vertical="center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horizontal="right" vertical="center"/>
      <protection/>
    </xf>
    <xf numFmtId="0" fontId="47" fillId="0" borderId="16" xfId="0" applyFont="1" applyBorder="1" applyAlignment="1" applyProtection="1">
      <alignment horizontal="right" vertical="center"/>
      <protection/>
    </xf>
    <xf numFmtId="0" fontId="44" fillId="0" borderId="20" xfId="0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vertical="center"/>
      <protection/>
    </xf>
    <xf numFmtId="0" fontId="45" fillId="0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0" borderId="26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9" fillId="3" borderId="20" xfId="0" applyFont="1" applyFill="1" applyBorder="1" applyAlignment="1" applyProtection="1">
      <alignment horizontal="center" vertical="center"/>
      <protection/>
    </xf>
    <xf numFmtId="0" fontId="49" fillId="3" borderId="14" xfId="0" applyFont="1" applyFill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justify" vertical="center" wrapText="1"/>
      <protection/>
    </xf>
    <xf numFmtId="0" fontId="44" fillId="0" borderId="19" xfId="0" applyFont="1" applyBorder="1" applyAlignment="1" applyProtection="1">
      <alignment horizontal="justify" vertical="center" wrapText="1"/>
      <protection/>
    </xf>
    <xf numFmtId="0" fontId="44" fillId="0" borderId="22" xfId="0" applyFont="1" applyBorder="1" applyAlignment="1" applyProtection="1">
      <alignment horizontal="justify" vertical="center" wrapText="1"/>
      <protection/>
    </xf>
    <xf numFmtId="0" fontId="49" fillId="4" borderId="20" xfId="0" applyFont="1" applyFill="1" applyBorder="1" applyAlignment="1" applyProtection="1">
      <alignment horizontal="center" vertical="center"/>
      <protection/>
    </xf>
    <xf numFmtId="0" fontId="49" fillId="4" borderId="14" xfId="0" applyFont="1" applyFill="1" applyBorder="1" applyAlignment="1" applyProtection="1">
      <alignment horizontal="center" vertical="center"/>
      <protection/>
    </xf>
    <xf numFmtId="0" fontId="49" fillId="5" borderId="20" xfId="0" applyFont="1" applyFill="1" applyBorder="1" applyAlignment="1" applyProtection="1">
      <alignment horizontal="center" vertical="center"/>
      <protection/>
    </xf>
    <xf numFmtId="0" fontId="49" fillId="5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2"/>
  <sheetViews>
    <sheetView workbookViewId="0" topLeftCell="A7">
      <selection activeCell="G17" sqref="G17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>
      <c r="A2" s="55" t="s">
        <v>1</v>
      </c>
      <c r="B2" s="56"/>
      <c r="C2" s="56" t="s">
        <v>2</v>
      </c>
      <c r="D2" s="56"/>
      <c r="E2" s="56"/>
      <c r="F2" s="56"/>
      <c r="G2" s="56"/>
      <c r="H2" s="56"/>
      <c r="I2" s="57"/>
    </row>
    <row r="3" spans="1:9" ht="160.5" customHeight="1">
      <c r="A3" s="58" t="s">
        <v>23</v>
      </c>
      <c r="B3" s="59"/>
      <c r="C3" s="60" t="s">
        <v>28</v>
      </c>
      <c r="D3" s="61"/>
      <c r="E3" s="61"/>
      <c r="F3" s="61"/>
      <c r="G3" s="61"/>
      <c r="H3" s="61"/>
      <c r="I3" s="62"/>
    </row>
    <row r="4" spans="1:9" ht="30" customHeight="1">
      <c r="A4" s="47"/>
      <c r="B4" s="48"/>
      <c r="C4" s="48"/>
      <c r="D4" s="48"/>
      <c r="E4" s="48"/>
      <c r="F4" s="51" t="s">
        <v>4</v>
      </c>
      <c r="G4" s="51" t="s">
        <v>5</v>
      </c>
      <c r="H4" s="5" t="s">
        <v>6</v>
      </c>
      <c r="I4" s="6" t="s">
        <v>3</v>
      </c>
    </row>
    <row r="5" spans="1:9" ht="13.5">
      <c r="A5" s="49"/>
      <c r="B5" s="50"/>
      <c r="C5" s="50"/>
      <c r="D5" s="50"/>
      <c r="E5" s="50"/>
      <c r="F5" s="51"/>
      <c r="G5" s="51"/>
      <c r="H5" s="7" t="s">
        <v>8</v>
      </c>
      <c r="I5" s="8" t="s">
        <v>8</v>
      </c>
    </row>
    <row r="6" spans="1:9" ht="24.75" customHeight="1">
      <c r="A6" s="29" t="s">
        <v>7</v>
      </c>
      <c r="B6" s="40"/>
      <c r="C6" s="40"/>
      <c r="D6" s="40"/>
      <c r="E6" s="40"/>
      <c r="F6" s="40"/>
      <c r="G6" s="40"/>
      <c r="H6" s="40"/>
      <c r="I6" s="41"/>
    </row>
    <row r="7" spans="1:9" ht="24.75" customHeight="1">
      <c r="A7" s="37" t="s">
        <v>29</v>
      </c>
      <c r="B7" s="38"/>
      <c r="C7" s="38"/>
      <c r="D7" s="38"/>
      <c r="E7" s="38"/>
      <c r="F7" s="25" t="s">
        <v>27</v>
      </c>
      <c r="G7" s="15">
        <v>1</v>
      </c>
      <c r="H7" s="9">
        <v>5.3</v>
      </c>
      <c r="I7" s="10">
        <f>G7*H7</f>
        <v>5.3</v>
      </c>
    </row>
    <row r="8" spans="1:9" ht="24.75" customHeight="1">
      <c r="A8" s="37" t="s">
        <v>30</v>
      </c>
      <c r="B8" s="38"/>
      <c r="C8" s="38"/>
      <c r="D8" s="38"/>
      <c r="E8" s="38"/>
      <c r="F8" s="25" t="s">
        <v>31</v>
      </c>
      <c r="G8" s="25">
        <f>3/100</f>
        <v>0.03</v>
      </c>
      <c r="H8" s="9">
        <v>2.3</v>
      </c>
      <c r="I8" s="10">
        <f>G8*H8</f>
        <v>0.06899999999999999</v>
      </c>
    </row>
    <row r="9" spans="1:9" ht="24.75" customHeight="1">
      <c r="A9" s="42" t="s">
        <v>33</v>
      </c>
      <c r="B9" s="43"/>
      <c r="C9" s="43"/>
      <c r="D9" s="43"/>
      <c r="E9" s="43"/>
      <c r="F9" s="25"/>
      <c r="G9" s="15"/>
      <c r="H9" s="9"/>
      <c r="I9" s="10">
        <f>G9*H9</f>
        <v>0</v>
      </c>
    </row>
    <row r="10" spans="1:9" ht="24.75" customHeight="1">
      <c r="A10" s="37" t="s">
        <v>9</v>
      </c>
      <c r="B10" s="38"/>
      <c r="C10" s="38"/>
      <c r="D10" s="38"/>
      <c r="E10" s="38"/>
      <c r="F10" s="44"/>
      <c r="G10" s="45"/>
      <c r="H10" s="46"/>
      <c r="I10" s="11">
        <f>SUM(I7:I9)</f>
        <v>5.369</v>
      </c>
    </row>
    <row r="11" spans="1:9" ht="24.75" customHeight="1">
      <c r="A11" s="29" t="s">
        <v>13</v>
      </c>
      <c r="B11" s="40"/>
      <c r="C11" s="40"/>
      <c r="D11" s="40"/>
      <c r="E11" s="40"/>
      <c r="F11" s="40"/>
      <c r="G11" s="40"/>
      <c r="H11" s="40"/>
      <c r="I11" s="41"/>
    </row>
    <row r="12" spans="1:9" ht="24.75" customHeight="1">
      <c r="A12" s="37" t="s">
        <v>10</v>
      </c>
      <c r="B12" s="38"/>
      <c r="C12" s="38"/>
      <c r="D12" s="38"/>
      <c r="E12" s="38"/>
      <c r="F12" s="25" t="s">
        <v>26</v>
      </c>
      <c r="G12" s="15">
        <v>0.05</v>
      </c>
      <c r="H12" s="9">
        <v>26</v>
      </c>
      <c r="I12" s="10">
        <f>G12*H12</f>
        <v>1.3</v>
      </c>
    </row>
    <row r="13" spans="1:9" ht="24.75" customHeight="1">
      <c r="A13" s="37" t="s">
        <v>11</v>
      </c>
      <c r="B13" s="38"/>
      <c r="C13" s="38"/>
      <c r="D13" s="38"/>
      <c r="E13" s="38"/>
      <c r="F13" s="25" t="s">
        <v>26</v>
      </c>
      <c r="G13" s="15">
        <v>0.05</v>
      </c>
      <c r="H13" s="9">
        <v>24.8</v>
      </c>
      <c r="I13" s="10">
        <f>G13*H13</f>
        <v>1.2400000000000002</v>
      </c>
    </row>
    <row r="14" spans="1:9" ht="24.75" customHeight="1">
      <c r="A14" s="37" t="s">
        <v>12</v>
      </c>
      <c r="B14" s="38"/>
      <c r="C14" s="38"/>
      <c r="D14" s="38"/>
      <c r="E14" s="38"/>
      <c r="F14" s="38"/>
      <c r="G14" s="38"/>
      <c r="H14" s="38"/>
      <c r="I14" s="11">
        <f>SUM(I12:I13)</f>
        <v>2.54</v>
      </c>
    </row>
    <row r="15" spans="1:9" ht="24.75" customHeight="1">
      <c r="A15" s="29" t="s">
        <v>14</v>
      </c>
      <c r="B15" s="40"/>
      <c r="C15" s="40"/>
      <c r="D15" s="40"/>
      <c r="E15" s="40"/>
      <c r="F15" s="40"/>
      <c r="G15" s="40"/>
      <c r="H15" s="40"/>
      <c r="I15" s="41"/>
    </row>
    <row r="16" spans="1:9" ht="24.75" customHeight="1">
      <c r="A16" s="37" t="s">
        <v>25</v>
      </c>
      <c r="B16" s="38"/>
      <c r="C16" s="38"/>
      <c r="D16" s="38"/>
      <c r="E16" s="38"/>
      <c r="F16" s="25" t="s">
        <v>26</v>
      </c>
      <c r="G16" s="15">
        <v>0.05</v>
      </c>
      <c r="H16" s="9">
        <v>120</v>
      </c>
      <c r="I16" s="12">
        <f>G16*H16</f>
        <v>6</v>
      </c>
    </row>
    <row r="17" spans="1:9" s="4" customFormat="1" ht="24.75" customHeight="1">
      <c r="A17" s="37" t="s">
        <v>24</v>
      </c>
      <c r="B17" s="38"/>
      <c r="C17" s="38"/>
      <c r="D17" s="38"/>
      <c r="E17" s="38"/>
      <c r="F17" s="25" t="s">
        <v>32</v>
      </c>
      <c r="G17" s="13">
        <v>1.75</v>
      </c>
      <c r="H17" s="9">
        <v>0.4</v>
      </c>
      <c r="I17" s="14">
        <f>G17*H17</f>
        <v>0.7000000000000001</v>
      </c>
    </row>
    <row r="18" spans="1:9" ht="24.75" customHeight="1">
      <c r="A18" s="37" t="s">
        <v>15</v>
      </c>
      <c r="B18" s="38"/>
      <c r="C18" s="38"/>
      <c r="D18" s="38"/>
      <c r="E18" s="38"/>
      <c r="F18" s="38"/>
      <c r="G18" s="38"/>
      <c r="H18" s="38"/>
      <c r="I18" s="11">
        <f>SUM(I16:I17)</f>
        <v>6.7</v>
      </c>
    </row>
    <row r="19" spans="1:9" ht="24.75" customHeight="1">
      <c r="A19" s="37" t="s">
        <v>16</v>
      </c>
      <c r="B19" s="38"/>
      <c r="C19" s="38"/>
      <c r="D19" s="38"/>
      <c r="E19" s="38"/>
      <c r="F19" s="39"/>
      <c r="G19" s="39"/>
      <c r="H19" s="39"/>
      <c r="I19" s="10">
        <f>I10+I14+I18</f>
        <v>14.609</v>
      </c>
    </row>
    <row r="20" spans="1:9" ht="24.75" customHeight="1">
      <c r="A20" s="29" t="s">
        <v>17</v>
      </c>
      <c r="B20" s="30"/>
      <c r="C20" s="30"/>
      <c r="D20" s="30"/>
      <c r="E20" s="30"/>
      <c r="F20" s="15" t="s">
        <v>18</v>
      </c>
      <c r="G20" s="15">
        <v>3.5</v>
      </c>
      <c r="H20" s="12">
        <f>I19</f>
        <v>14.609</v>
      </c>
      <c r="I20" s="16">
        <f>G20/100*H20</f>
        <v>0.5113150000000001</v>
      </c>
    </row>
    <row r="21" spans="1:9" ht="24.75" customHeight="1">
      <c r="A21" s="29" t="s">
        <v>19</v>
      </c>
      <c r="B21" s="30"/>
      <c r="C21" s="30"/>
      <c r="D21" s="30"/>
      <c r="E21" s="30"/>
      <c r="F21" s="17" t="s">
        <v>18</v>
      </c>
      <c r="G21" s="17">
        <v>13</v>
      </c>
      <c r="H21" s="18">
        <f>H20+I20</f>
        <v>15.120315</v>
      </c>
      <c r="I21" s="19">
        <f>H21/100*G21</f>
        <v>1.96564095</v>
      </c>
    </row>
    <row r="22" spans="1:9" ht="24.75" customHeight="1">
      <c r="A22" s="31" t="s">
        <v>20</v>
      </c>
      <c r="B22" s="32"/>
      <c r="C22" s="32"/>
      <c r="D22" s="32"/>
      <c r="E22" s="32"/>
      <c r="F22" s="17"/>
      <c r="G22" s="17"/>
      <c r="H22" s="17"/>
      <c r="I22" s="19">
        <f>I10+I14+I18+I20+I21</f>
        <v>17.08595595</v>
      </c>
    </row>
    <row r="23" spans="1:9" ht="24.75" customHeight="1">
      <c r="A23" s="33" t="s">
        <v>21</v>
      </c>
      <c r="B23" s="34"/>
      <c r="C23" s="34"/>
      <c r="D23" s="34"/>
      <c r="E23" s="34"/>
      <c r="F23" s="17" t="s">
        <v>18</v>
      </c>
      <c r="G23" s="17">
        <v>10</v>
      </c>
      <c r="H23" s="18">
        <f>I22</f>
        <v>17.08595595</v>
      </c>
      <c r="I23" s="19">
        <f>G23/100*H23</f>
        <v>1.708595595</v>
      </c>
    </row>
    <row r="24" spans="1:9" ht="24.75" customHeight="1" thickBot="1">
      <c r="A24" s="35" t="s">
        <v>22</v>
      </c>
      <c r="B24" s="36"/>
      <c r="C24" s="36"/>
      <c r="D24" s="36"/>
      <c r="E24" s="36"/>
      <c r="F24" s="36"/>
      <c r="G24" s="36"/>
      <c r="H24" s="20" t="s">
        <v>27</v>
      </c>
      <c r="I24" s="21">
        <f>I10+I14+I18+I21+I23</f>
        <v>18.283236544999998</v>
      </c>
    </row>
    <row r="25" spans="1:9" ht="13.5">
      <c r="A25" s="23"/>
      <c r="B25" s="23"/>
      <c r="C25" s="23"/>
      <c r="D25" s="23"/>
      <c r="E25" s="23"/>
      <c r="F25" s="24"/>
      <c r="G25" s="24"/>
      <c r="H25" s="24"/>
      <c r="I25" s="24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8:E8"/>
    <mergeCell ref="A1:I1"/>
    <mergeCell ref="A2:B2"/>
    <mergeCell ref="C2:I2"/>
    <mergeCell ref="A3:B3"/>
    <mergeCell ref="C3:I3"/>
    <mergeCell ref="A15:I15"/>
    <mergeCell ref="A6:I6"/>
    <mergeCell ref="A7:E7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2"/>
  <sheetViews>
    <sheetView workbookViewId="0" topLeftCell="A7">
      <selection activeCell="O18" sqref="O18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>
      <c r="A2" s="55" t="s">
        <v>1</v>
      </c>
      <c r="B2" s="56"/>
      <c r="C2" s="56" t="s">
        <v>2</v>
      </c>
      <c r="D2" s="56"/>
      <c r="E2" s="56"/>
      <c r="F2" s="56"/>
      <c r="G2" s="56"/>
      <c r="H2" s="56"/>
      <c r="I2" s="57"/>
    </row>
    <row r="3" spans="1:9" ht="160.5" customHeight="1">
      <c r="A3" s="58" t="s">
        <v>23</v>
      </c>
      <c r="B3" s="59"/>
      <c r="C3" s="60" t="s">
        <v>34</v>
      </c>
      <c r="D3" s="61"/>
      <c r="E3" s="61"/>
      <c r="F3" s="61"/>
      <c r="G3" s="61"/>
      <c r="H3" s="61"/>
      <c r="I3" s="62"/>
    </row>
    <row r="4" spans="1:9" ht="30" customHeight="1">
      <c r="A4" s="47"/>
      <c r="B4" s="48"/>
      <c r="C4" s="48"/>
      <c r="D4" s="48"/>
      <c r="E4" s="48"/>
      <c r="F4" s="51" t="s">
        <v>4</v>
      </c>
      <c r="G4" s="51" t="s">
        <v>5</v>
      </c>
      <c r="H4" s="5" t="s">
        <v>6</v>
      </c>
      <c r="I4" s="6" t="s">
        <v>3</v>
      </c>
    </row>
    <row r="5" spans="1:9" ht="13.5">
      <c r="A5" s="49"/>
      <c r="B5" s="50"/>
      <c r="C5" s="50"/>
      <c r="D5" s="50"/>
      <c r="E5" s="50"/>
      <c r="F5" s="51"/>
      <c r="G5" s="51"/>
      <c r="H5" s="7" t="s">
        <v>8</v>
      </c>
      <c r="I5" s="8" t="s">
        <v>8</v>
      </c>
    </row>
    <row r="6" spans="1:9" ht="24.75" customHeight="1">
      <c r="A6" s="29" t="s">
        <v>7</v>
      </c>
      <c r="B6" s="40"/>
      <c r="C6" s="40"/>
      <c r="D6" s="40"/>
      <c r="E6" s="40"/>
      <c r="F6" s="40"/>
      <c r="G6" s="40"/>
      <c r="H6" s="40"/>
      <c r="I6" s="41"/>
    </row>
    <row r="7" spans="1:9" ht="24.75" customHeight="1">
      <c r="A7" s="37" t="s">
        <v>29</v>
      </c>
      <c r="B7" s="38"/>
      <c r="C7" s="38"/>
      <c r="D7" s="38"/>
      <c r="E7" s="38"/>
      <c r="F7" s="25" t="s">
        <v>27</v>
      </c>
      <c r="G7" s="25">
        <v>1</v>
      </c>
      <c r="H7" s="9">
        <v>4</v>
      </c>
      <c r="I7" s="10">
        <f>G7*H7</f>
        <v>4</v>
      </c>
    </row>
    <row r="8" spans="1:9" ht="24.75" customHeight="1">
      <c r="A8" s="37" t="s">
        <v>30</v>
      </c>
      <c r="B8" s="38"/>
      <c r="C8" s="38"/>
      <c r="D8" s="38"/>
      <c r="E8" s="38"/>
      <c r="F8" s="25" t="s">
        <v>31</v>
      </c>
      <c r="G8" s="25">
        <f>3/100</f>
        <v>0.03</v>
      </c>
      <c r="H8" s="9">
        <v>2.3</v>
      </c>
      <c r="I8" s="10">
        <f>G8*H8</f>
        <v>0.06899999999999999</v>
      </c>
    </row>
    <row r="9" spans="1:9" ht="24.75" customHeight="1">
      <c r="A9" s="42" t="s">
        <v>33</v>
      </c>
      <c r="B9" s="43"/>
      <c r="C9" s="43"/>
      <c r="D9" s="43"/>
      <c r="E9" s="43"/>
      <c r="F9" s="25"/>
      <c r="G9" s="25"/>
      <c r="H9" s="9"/>
      <c r="I9" s="10">
        <f>G9*H9</f>
        <v>0</v>
      </c>
    </row>
    <row r="10" spans="1:9" ht="24.75" customHeight="1">
      <c r="A10" s="37" t="s">
        <v>9</v>
      </c>
      <c r="B10" s="38"/>
      <c r="C10" s="38"/>
      <c r="D10" s="38"/>
      <c r="E10" s="38"/>
      <c r="F10" s="44"/>
      <c r="G10" s="45"/>
      <c r="H10" s="46"/>
      <c r="I10" s="11">
        <f>SUM(I7:I9)</f>
        <v>4.069</v>
      </c>
    </row>
    <row r="11" spans="1:9" ht="24.75" customHeight="1">
      <c r="A11" s="29" t="s">
        <v>13</v>
      </c>
      <c r="B11" s="40"/>
      <c r="C11" s="40"/>
      <c r="D11" s="40"/>
      <c r="E11" s="40"/>
      <c r="F11" s="40"/>
      <c r="G11" s="40"/>
      <c r="H11" s="40"/>
      <c r="I11" s="41"/>
    </row>
    <row r="12" spans="1:9" ht="24.75" customHeight="1">
      <c r="A12" s="37" t="s">
        <v>10</v>
      </c>
      <c r="B12" s="38"/>
      <c r="C12" s="38"/>
      <c r="D12" s="38"/>
      <c r="E12" s="38"/>
      <c r="F12" s="25" t="s">
        <v>26</v>
      </c>
      <c r="G12" s="25">
        <v>0.05</v>
      </c>
      <c r="H12" s="9">
        <v>26</v>
      </c>
      <c r="I12" s="10">
        <f>G12*H12</f>
        <v>1.3</v>
      </c>
    </row>
    <row r="13" spans="1:9" ht="24.75" customHeight="1">
      <c r="A13" s="37" t="s">
        <v>11</v>
      </c>
      <c r="B13" s="38"/>
      <c r="C13" s="38"/>
      <c r="D13" s="38"/>
      <c r="E13" s="38"/>
      <c r="F13" s="25" t="s">
        <v>26</v>
      </c>
      <c r="G13" s="25">
        <v>0.05</v>
      </c>
      <c r="H13" s="9">
        <v>24.8</v>
      </c>
      <c r="I13" s="10">
        <f>G13*H13</f>
        <v>1.2400000000000002</v>
      </c>
    </row>
    <row r="14" spans="1:9" ht="24.75" customHeight="1">
      <c r="A14" s="37" t="s">
        <v>12</v>
      </c>
      <c r="B14" s="38"/>
      <c r="C14" s="38"/>
      <c r="D14" s="38"/>
      <c r="E14" s="38"/>
      <c r="F14" s="38"/>
      <c r="G14" s="38"/>
      <c r="H14" s="38"/>
      <c r="I14" s="11">
        <f>SUM(I12:I13)</f>
        <v>2.54</v>
      </c>
    </row>
    <row r="15" spans="1:9" ht="24.75" customHeight="1">
      <c r="A15" s="29" t="s">
        <v>14</v>
      </c>
      <c r="B15" s="40"/>
      <c r="C15" s="40"/>
      <c r="D15" s="40"/>
      <c r="E15" s="40"/>
      <c r="F15" s="40"/>
      <c r="G15" s="40"/>
      <c r="H15" s="40"/>
      <c r="I15" s="41"/>
    </row>
    <row r="16" spans="1:9" ht="24.75" customHeight="1">
      <c r="A16" s="37" t="s">
        <v>25</v>
      </c>
      <c r="B16" s="38"/>
      <c r="C16" s="38"/>
      <c r="D16" s="38"/>
      <c r="E16" s="38"/>
      <c r="F16" s="25" t="s">
        <v>26</v>
      </c>
      <c r="G16" s="25">
        <v>0.05</v>
      </c>
      <c r="H16" s="9">
        <v>120</v>
      </c>
      <c r="I16" s="12">
        <f>G16*H16</f>
        <v>6</v>
      </c>
    </row>
    <row r="17" spans="1:9" s="4" customFormat="1" ht="24.75" customHeight="1">
      <c r="A17" s="37" t="s">
        <v>24</v>
      </c>
      <c r="B17" s="38"/>
      <c r="C17" s="38"/>
      <c r="D17" s="38"/>
      <c r="E17" s="38"/>
      <c r="F17" s="25" t="s">
        <v>32</v>
      </c>
      <c r="G17" s="22">
        <v>1.45</v>
      </c>
      <c r="H17" s="9">
        <v>0.4</v>
      </c>
      <c r="I17" s="14">
        <f>G17*H17</f>
        <v>0.58</v>
      </c>
    </row>
    <row r="18" spans="1:9" ht="24.75" customHeight="1">
      <c r="A18" s="37" t="s">
        <v>15</v>
      </c>
      <c r="B18" s="38"/>
      <c r="C18" s="38"/>
      <c r="D18" s="38"/>
      <c r="E18" s="38"/>
      <c r="F18" s="38"/>
      <c r="G18" s="38"/>
      <c r="H18" s="38"/>
      <c r="I18" s="11">
        <f>SUM(I16:I17)</f>
        <v>6.58</v>
      </c>
    </row>
    <row r="19" spans="1:9" ht="24.75" customHeight="1">
      <c r="A19" s="37" t="s">
        <v>16</v>
      </c>
      <c r="B19" s="38"/>
      <c r="C19" s="38"/>
      <c r="D19" s="38"/>
      <c r="E19" s="38"/>
      <c r="F19" s="39"/>
      <c r="G19" s="39"/>
      <c r="H19" s="39"/>
      <c r="I19" s="10">
        <f>I10+I14+I18</f>
        <v>13.189</v>
      </c>
    </row>
    <row r="20" spans="1:9" ht="24.75" customHeight="1">
      <c r="A20" s="29" t="s">
        <v>17</v>
      </c>
      <c r="B20" s="30"/>
      <c r="C20" s="30"/>
      <c r="D20" s="30"/>
      <c r="E20" s="30"/>
      <c r="F20" s="25" t="s">
        <v>18</v>
      </c>
      <c r="G20" s="25">
        <v>3.5</v>
      </c>
      <c r="H20" s="12">
        <f>I19</f>
        <v>13.189</v>
      </c>
      <c r="I20" s="16">
        <f>G20/100*H20</f>
        <v>0.46161500000000005</v>
      </c>
    </row>
    <row r="21" spans="1:9" ht="24.75" customHeight="1">
      <c r="A21" s="29" t="s">
        <v>19</v>
      </c>
      <c r="B21" s="30"/>
      <c r="C21" s="30"/>
      <c r="D21" s="30"/>
      <c r="E21" s="30"/>
      <c r="F21" s="26" t="s">
        <v>18</v>
      </c>
      <c r="G21" s="26">
        <v>13</v>
      </c>
      <c r="H21" s="18">
        <f>H20+I20</f>
        <v>13.650615</v>
      </c>
      <c r="I21" s="19">
        <f>H21/100*G21</f>
        <v>1.77457995</v>
      </c>
    </row>
    <row r="22" spans="1:9" ht="24.75" customHeight="1">
      <c r="A22" s="31" t="s">
        <v>20</v>
      </c>
      <c r="B22" s="32"/>
      <c r="C22" s="32"/>
      <c r="D22" s="32"/>
      <c r="E22" s="32"/>
      <c r="F22" s="26"/>
      <c r="G22" s="26"/>
      <c r="H22" s="26"/>
      <c r="I22" s="19">
        <f>I10+I14+I18+I20+I21</f>
        <v>15.42519495</v>
      </c>
    </row>
    <row r="23" spans="1:9" ht="24.75" customHeight="1">
      <c r="A23" s="33" t="s">
        <v>21</v>
      </c>
      <c r="B23" s="34"/>
      <c r="C23" s="34"/>
      <c r="D23" s="34"/>
      <c r="E23" s="34"/>
      <c r="F23" s="26" t="s">
        <v>18</v>
      </c>
      <c r="G23" s="26">
        <v>10</v>
      </c>
      <c r="H23" s="18">
        <f>I22</f>
        <v>15.42519495</v>
      </c>
      <c r="I23" s="19">
        <f>G23/100*H23</f>
        <v>1.542519495</v>
      </c>
    </row>
    <row r="24" spans="1:9" ht="24.75" customHeight="1" thickBot="1">
      <c r="A24" s="35" t="s">
        <v>22</v>
      </c>
      <c r="B24" s="36"/>
      <c r="C24" s="36"/>
      <c r="D24" s="36"/>
      <c r="E24" s="36"/>
      <c r="F24" s="36"/>
      <c r="G24" s="36"/>
      <c r="H24" s="20" t="s">
        <v>27</v>
      </c>
      <c r="I24" s="21">
        <f>I10+I14+I18+I21+I23</f>
        <v>16.506099445</v>
      </c>
    </row>
    <row r="25" spans="1:9" ht="13.5">
      <c r="A25" s="23"/>
      <c r="B25" s="23"/>
      <c r="C25" s="23"/>
      <c r="D25" s="23"/>
      <c r="E25" s="23"/>
      <c r="F25" s="24"/>
      <c r="G25" s="24"/>
      <c r="H25" s="24"/>
      <c r="I25" s="24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20:E20"/>
    <mergeCell ref="A21:E21"/>
    <mergeCell ref="A22:E22"/>
    <mergeCell ref="A23:E23"/>
    <mergeCell ref="A24:G24"/>
    <mergeCell ref="A16:E16"/>
    <mergeCell ref="A17:E17"/>
    <mergeCell ref="A18:E18"/>
    <mergeCell ref="F18:H18"/>
    <mergeCell ref="A19:E19"/>
    <mergeCell ref="F19:H19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4:E5"/>
    <mergeCell ref="F4:F5"/>
    <mergeCell ref="G4:G5"/>
    <mergeCell ref="A1:I1"/>
    <mergeCell ref="A2:B2"/>
    <mergeCell ref="C2:I2"/>
    <mergeCell ref="A3:B3"/>
    <mergeCell ref="C3:I3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2"/>
  <sheetViews>
    <sheetView workbookViewId="0" topLeftCell="A7">
      <selection activeCell="G17" sqref="G17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>
      <c r="A2" s="55" t="s">
        <v>1</v>
      </c>
      <c r="B2" s="56"/>
      <c r="C2" s="56" t="s">
        <v>2</v>
      </c>
      <c r="D2" s="56"/>
      <c r="E2" s="56"/>
      <c r="F2" s="56"/>
      <c r="G2" s="56"/>
      <c r="H2" s="56"/>
      <c r="I2" s="57"/>
    </row>
    <row r="3" spans="1:9" ht="160.5" customHeight="1">
      <c r="A3" s="58" t="s">
        <v>23</v>
      </c>
      <c r="B3" s="59"/>
      <c r="C3" s="60" t="s">
        <v>35</v>
      </c>
      <c r="D3" s="61"/>
      <c r="E3" s="61"/>
      <c r="F3" s="61"/>
      <c r="G3" s="61"/>
      <c r="H3" s="61"/>
      <c r="I3" s="62"/>
    </row>
    <row r="4" spans="1:9" ht="30" customHeight="1">
      <c r="A4" s="47"/>
      <c r="B4" s="48"/>
      <c r="C4" s="48"/>
      <c r="D4" s="48"/>
      <c r="E4" s="48"/>
      <c r="F4" s="51" t="s">
        <v>4</v>
      </c>
      <c r="G4" s="51" t="s">
        <v>5</v>
      </c>
      <c r="H4" s="5" t="s">
        <v>6</v>
      </c>
      <c r="I4" s="6" t="s">
        <v>3</v>
      </c>
    </row>
    <row r="5" spans="1:9" ht="13.5">
      <c r="A5" s="49"/>
      <c r="B5" s="50"/>
      <c r="C5" s="50"/>
      <c r="D5" s="50"/>
      <c r="E5" s="50"/>
      <c r="F5" s="51"/>
      <c r="G5" s="51"/>
      <c r="H5" s="7" t="s">
        <v>8</v>
      </c>
      <c r="I5" s="8" t="s">
        <v>8</v>
      </c>
    </row>
    <row r="6" spans="1:9" ht="24.75" customHeight="1">
      <c r="A6" s="29" t="s">
        <v>7</v>
      </c>
      <c r="B6" s="40"/>
      <c r="C6" s="40"/>
      <c r="D6" s="40"/>
      <c r="E6" s="40"/>
      <c r="F6" s="40"/>
      <c r="G6" s="40"/>
      <c r="H6" s="40"/>
      <c r="I6" s="41"/>
    </row>
    <row r="7" spans="1:9" ht="24.75" customHeight="1">
      <c r="A7" s="37" t="s">
        <v>29</v>
      </c>
      <c r="B7" s="38"/>
      <c r="C7" s="38"/>
      <c r="D7" s="38"/>
      <c r="E7" s="38"/>
      <c r="F7" s="25" t="s">
        <v>27</v>
      </c>
      <c r="G7" s="25">
        <v>1</v>
      </c>
      <c r="H7" s="9">
        <v>4.6</v>
      </c>
      <c r="I7" s="10">
        <f>G7*H7</f>
        <v>4.6</v>
      </c>
    </row>
    <row r="8" spans="1:9" ht="24.75" customHeight="1">
      <c r="A8" s="37" t="s">
        <v>30</v>
      </c>
      <c r="B8" s="38"/>
      <c r="C8" s="38"/>
      <c r="D8" s="38"/>
      <c r="E8" s="38"/>
      <c r="F8" s="25" t="s">
        <v>31</v>
      </c>
      <c r="G8" s="25">
        <f>3/100</f>
        <v>0.03</v>
      </c>
      <c r="H8" s="9">
        <v>2.3</v>
      </c>
      <c r="I8" s="10">
        <f>G8*H8</f>
        <v>0.06899999999999999</v>
      </c>
    </row>
    <row r="9" spans="1:9" ht="24.75" customHeight="1">
      <c r="A9" s="42" t="s">
        <v>33</v>
      </c>
      <c r="B9" s="43"/>
      <c r="C9" s="43"/>
      <c r="D9" s="43"/>
      <c r="E9" s="43"/>
      <c r="F9" s="25"/>
      <c r="G9" s="25"/>
      <c r="H9" s="9"/>
      <c r="I9" s="10">
        <f>G9*H9</f>
        <v>0</v>
      </c>
    </row>
    <row r="10" spans="1:9" ht="24.75" customHeight="1">
      <c r="A10" s="37" t="s">
        <v>9</v>
      </c>
      <c r="B10" s="38"/>
      <c r="C10" s="38"/>
      <c r="D10" s="38"/>
      <c r="E10" s="38"/>
      <c r="F10" s="44"/>
      <c r="G10" s="45"/>
      <c r="H10" s="46"/>
      <c r="I10" s="11">
        <f>SUM(I7:I9)</f>
        <v>4.669</v>
      </c>
    </row>
    <row r="11" spans="1:9" ht="24.75" customHeight="1">
      <c r="A11" s="29" t="s">
        <v>13</v>
      </c>
      <c r="B11" s="40"/>
      <c r="C11" s="40"/>
      <c r="D11" s="40"/>
      <c r="E11" s="40"/>
      <c r="F11" s="40"/>
      <c r="G11" s="40"/>
      <c r="H11" s="40"/>
      <c r="I11" s="41"/>
    </row>
    <row r="12" spans="1:9" ht="24.75" customHeight="1">
      <c r="A12" s="37" t="s">
        <v>10</v>
      </c>
      <c r="B12" s="38"/>
      <c r="C12" s="38"/>
      <c r="D12" s="38"/>
      <c r="E12" s="38"/>
      <c r="F12" s="25" t="s">
        <v>26</v>
      </c>
      <c r="G12" s="25">
        <v>0.05</v>
      </c>
      <c r="H12" s="9">
        <v>26</v>
      </c>
      <c r="I12" s="10">
        <f>G12*H12</f>
        <v>1.3</v>
      </c>
    </row>
    <row r="13" spans="1:9" ht="24.75" customHeight="1">
      <c r="A13" s="37" t="s">
        <v>11</v>
      </c>
      <c r="B13" s="38"/>
      <c r="C13" s="38"/>
      <c r="D13" s="38"/>
      <c r="E13" s="38"/>
      <c r="F13" s="25" t="s">
        <v>26</v>
      </c>
      <c r="G13" s="25">
        <v>0.05</v>
      </c>
      <c r="H13" s="9">
        <v>24.8</v>
      </c>
      <c r="I13" s="10">
        <f>G13*H13</f>
        <v>1.2400000000000002</v>
      </c>
    </row>
    <row r="14" spans="1:9" ht="24.75" customHeight="1">
      <c r="A14" s="37" t="s">
        <v>12</v>
      </c>
      <c r="B14" s="38"/>
      <c r="C14" s="38"/>
      <c r="D14" s="38"/>
      <c r="E14" s="38"/>
      <c r="F14" s="38"/>
      <c r="G14" s="38"/>
      <c r="H14" s="38"/>
      <c r="I14" s="11">
        <f>SUM(I12:I13)</f>
        <v>2.54</v>
      </c>
    </row>
    <row r="15" spans="1:9" ht="24.75" customHeight="1">
      <c r="A15" s="29" t="s">
        <v>14</v>
      </c>
      <c r="B15" s="40"/>
      <c r="C15" s="40"/>
      <c r="D15" s="40"/>
      <c r="E15" s="40"/>
      <c r="F15" s="40"/>
      <c r="G15" s="40"/>
      <c r="H15" s="40"/>
      <c r="I15" s="41"/>
    </row>
    <row r="16" spans="1:9" ht="24.75" customHeight="1">
      <c r="A16" s="37" t="s">
        <v>25</v>
      </c>
      <c r="B16" s="38"/>
      <c r="C16" s="38"/>
      <c r="D16" s="38"/>
      <c r="E16" s="38"/>
      <c r="F16" s="25" t="s">
        <v>26</v>
      </c>
      <c r="G16" s="25">
        <v>0.05</v>
      </c>
      <c r="H16" s="9">
        <v>120</v>
      </c>
      <c r="I16" s="12">
        <f>G16*H16</f>
        <v>6</v>
      </c>
    </row>
    <row r="17" spans="1:9" s="4" customFormat="1" ht="24.75" customHeight="1">
      <c r="A17" s="37" t="s">
        <v>24</v>
      </c>
      <c r="B17" s="38"/>
      <c r="C17" s="38"/>
      <c r="D17" s="38"/>
      <c r="E17" s="38"/>
      <c r="F17" s="25" t="s">
        <v>32</v>
      </c>
      <c r="G17" s="22">
        <v>1.7</v>
      </c>
      <c r="H17" s="9">
        <v>0.4</v>
      </c>
      <c r="I17" s="14">
        <f>G17*H17</f>
        <v>0.68</v>
      </c>
    </row>
    <row r="18" spans="1:9" ht="24.75" customHeight="1">
      <c r="A18" s="37" t="s">
        <v>15</v>
      </c>
      <c r="B18" s="38"/>
      <c r="C18" s="38"/>
      <c r="D18" s="38"/>
      <c r="E18" s="38"/>
      <c r="F18" s="38"/>
      <c r="G18" s="38"/>
      <c r="H18" s="38"/>
      <c r="I18" s="11">
        <f>SUM(I16:I17)</f>
        <v>6.68</v>
      </c>
    </row>
    <row r="19" spans="1:9" ht="24.75" customHeight="1">
      <c r="A19" s="37" t="s">
        <v>16</v>
      </c>
      <c r="B19" s="38"/>
      <c r="C19" s="38"/>
      <c r="D19" s="38"/>
      <c r="E19" s="38"/>
      <c r="F19" s="39"/>
      <c r="G19" s="39"/>
      <c r="H19" s="39"/>
      <c r="I19" s="10">
        <f>I10+I14+I18</f>
        <v>13.889</v>
      </c>
    </row>
    <row r="20" spans="1:9" ht="24.75" customHeight="1">
      <c r="A20" s="29" t="s">
        <v>17</v>
      </c>
      <c r="B20" s="30"/>
      <c r="C20" s="30"/>
      <c r="D20" s="30"/>
      <c r="E20" s="30"/>
      <c r="F20" s="25" t="s">
        <v>18</v>
      </c>
      <c r="G20" s="25">
        <v>3.5</v>
      </c>
      <c r="H20" s="12">
        <f>I19</f>
        <v>13.889</v>
      </c>
      <c r="I20" s="16">
        <f>G20/100*H20</f>
        <v>0.486115</v>
      </c>
    </row>
    <row r="21" spans="1:9" ht="24.75" customHeight="1">
      <c r="A21" s="29" t="s">
        <v>19</v>
      </c>
      <c r="B21" s="30"/>
      <c r="C21" s="30"/>
      <c r="D21" s="30"/>
      <c r="E21" s="30"/>
      <c r="F21" s="26" t="s">
        <v>18</v>
      </c>
      <c r="G21" s="26">
        <v>13</v>
      </c>
      <c r="H21" s="18">
        <f>H20+I20</f>
        <v>14.375115</v>
      </c>
      <c r="I21" s="19">
        <f>H21/100*G21</f>
        <v>1.8687649499999999</v>
      </c>
    </row>
    <row r="22" spans="1:9" ht="24.75" customHeight="1">
      <c r="A22" s="31" t="s">
        <v>20</v>
      </c>
      <c r="B22" s="32"/>
      <c r="C22" s="32"/>
      <c r="D22" s="32"/>
      <c r="E22" s="32"/>
      <c r="F22" s="26"/>
      <c r="G22" s="26"/>
      <c r="H22" s="26"/>
      <c r="I22" s="19">
        <f>I10+I14+I18+I20+I21</f>
        <v>16.24387995</v>
      </c>
    </row>
    <row r="23" spans="1:9" ht="24.75" customHeight="1">
      <c r="A23" s="33" t="s">
        <v>21</v>
      </c>
      <c r="B23" s="34"/>
      <c r="C23" s="34"/>
      <c r="D23" s="34"/>
      <c r="E23" s="34"/>
      <c r="F23" s="26" t="s">
        <v>18</v>
      </c>
      <c r="G23" s="26">
        <v>10</v>
      </c>
      <c r="H23" s="18">
        <f>I22</f>
        <v>16.24387995</v>
      </c>
      <c r="I23" s="19">
        <f>G23/100*H23</f>
        <v>1.6243879950000002</v>
      </c>
    </row>
    <row r="24" spans="1:9" ht="24.75" customHeight="1" thickBot="1">
      <c r="A24" s="35" t="s">
        <v>22</v>
      </c>
      <c r="B24" s="36"/>
      <c r="C24" s="36"/>
      <c r="D24" s="36"/>
      <c r="E24" s="36"/>
      <c r="F24" s="36"/>
      <c r="G24" s="36"/>
      <c r="H24" s="20" t="s">
        <v>27</v>
      </c>
      <c r="I24" s="21">
        <f>I10+I14+I18+I21+I23</f>
        <v>17.382152944999998</v>
      </c>
    </row>
    <row r="25" spans="1:9" ht="13.5">
      <c r="A25" s="23"/>
      <c r="B25" s="23"/>
      <c r="C25" s="23"/>
      <c r="D25" s="23"/>
      <c r="E25" s="23"/>
      <c r="F25" s="24"/>
      <c r="G25" s="24"/>
      <c r="H25" s="24"/>
      <c r="I25" s="24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20:E20"/>
    <mergeCell ref="A21:E21"/>
    <mergeCell ref="A22:E22"/>
    <mergeCell ref="A23:E23"/>
    <mergeCell ref="A24:G24"/>
    <mergeCell ref="A16:E16"/>
    <mergeCell ref="A17:E17"/>
    <mergeCell ref="A18:E18"/>
    <mergeCell ref="F18:H18"/>
    <mergeCell ref="A19:E19"/>
    <mergeCell ref="F19:H19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4:E5"/>
    <mergeCell ref="F4:F5"/>
    <mergeCell ref="G4:G5"/>
    <mergeCell ref="A1:I1"/>
    <mergeCell ref="A2:B2"/>
    <mergeCell ref="C2:I2"/>
    <mergeCell ref="A3:B3"/>
    <mergeCell ref="C3:I3"/>
  </mergeCells>
  <printOptions/>
  <pageMargins left="0.7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42"/>
  <sheetViews>
    <sheetView workbookViewId="0" topLeftCell="A1">
      <selection activeCell="C3" sqref="C3:I3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>
      <c r="A2" s="55" t="s">
        <v>1</v>
      </c>
      <c r="B2" s="56"/>
      <c r="C2" s="56" t="s">
        <v>2</v>
      </c>
      <c r="D2" s="56"/>
      <c r="E2" s="56"/>
      <c r="F2" s="56"/>
      <c r="G2" s="56"/>
      <c r="H2" s="56"/>
      <c r="I2" s="57"/>
    </row>
    <row r="3" spans="1:9" ht="147" customHeight="1">
      <c r="A3" s="63" t="s">
        <v>23</v>
      </c>
      <c r="B3" s="64"/>
      <c r="C3" s="60" t="s">
        <v>36</v>
      </c>
      <c r="D3" s="61"/>
      <c r="E3" s="61"/>
      <c r="F3" s="61"/>
      <c r="G3" s="61"/>
      <c r="H3" s="61"/>
      <c r="I3" s="62"/>
    </row>
    <row r="4" spans="1:9" ht="30" customHeight="1">
      <c r="A4" s="47"/>
      <c r="B4" s="48"/>
      <c r="C4" s="48"/>
      <c r="D4" s="48"/>
      <c r="E4" s="48"/>
      <c r="F4" s="51" t="s">
        <v>4</v>
      </c>
      <c r="G4" s="51" t="s">
        <v>5</v>
      </c>
      <c r="H4" s="5" t="s">
        <v>6</v>
      </c>
      <c r="I4" s="6" t="s">
        <v>3</v>
      </c>
    </row>
    <row r="5" spans="1:9" ht="13.5">
      <c r="A5" s="49"/>
      <c r="B5" s="50"/>
      <c r="C5" s="50"/>
      <c r="D5" s="50"/>
      <c r="E5" s="50"/>
      <c r="F5" s="51"/>
      <c r="G5" s="51"/>
      <c r="H5" s="7" t="s">
        <v>8</v>
      </c>
      <c r="I5" s="8" t="s">
        <v>8</v>
      </c>
    </row>
    <row r="6" spans="1:9" ht="24.75" customHeight="1">
      <c r="A6" s="29" t="s">
        <v>7</v>
      </c>
      <c r="B6" s="40"/>
      <c r="C6" s="40"/>
      <c r="D6" s="40"/>
      <c r="E6" s="40"/>
      <c r="F6" s="40"/>
      <c r="G6" s="40"/>
      <c r="H6" s="40"/>
      <c r="I6" s="41"/>
    </row>
    <row r="7" spans="1:9" ht="24.75" customHeight="1">
      <c r="A7" s="37" t="s">
        <v>29</v>
      </c>
      <c r="B7" s="38"/>
      <c r="C7" s="38"/>
      <c r="D7" s="38"/>
      <c r="E7" s="38"/>
      <c r="F7" s="27" t="s">
        <v>27</v>
      </c>
      <c r="G7" s="27">
        <v>1</v>
      </c>
      <c r="H7" s="9">
        <v>5.5</v>
      </c>
      <c r="I7" s="10">
        <f>G7*H7</f>
        <v>5.5</v>
      </c>
    </row>
    <row r="8" spans="1:9" ht="24.75" customHeight="1">
      <c r="A8" s="37" t="s">
        <v>30</v>
      </c>
      <c r="B8" s="38"/>
      <c r="C8" s="38"/>
      <c r="D8" s="38"/>
      <c r="E8" s="38"/>
      <c r="F8" s="27" t="s">
        <v>31</v>
      </c>
      <c r="G8" s="27">
        <f>3/100</f>
        <v>0.03</v>
      </c>
      <c r="H8" s="9">
        <v>2.5</v>
      </c>
      <c r="I8" s="10">
        <f>G8*H8</f>
        <v>0.075</v>
      </c>
    </row>
    <row r="9" spans="1:9" ht="24.75" customHeight="1">
      <c r="A9" s="42" t="s">
        <v>33</v>
      </c>
      <c r="B9" s="43"/>
      <c r="C9" s="43"/>
      <c r="D9" s="43"/>
      <c r="E9" s="43"/>
      <c r="F9" s="27"/>
      <c r="G9" s="27"/>
      <c r="H9" s="9"/>
      <c r="I9" s="10">
        <f>G9*H9</f>
        <v>0</v>
      </c>
    </row>
    <row r="10" spans="1:9" ht="24.75" customHeight="1">
      <c r="A10" s="37" t="s">
        <v>9</v>
      </c>
      <c r="B10" s="38"/>
      <c r="C10" s="38"/>
      <c r="D10" s="38"/>
      <c r="E10" s="38"/>
      <c r="F10" s="44"/>
      <c r="G10" s="45"/>
      <c r="H10" s="46"/>
      <c r="I10" s="11">
        <f>SUM(I7:I9)</f>
        <v>5.575</v>
      </c>
    </row>
    <row r="11" spans="1:9" ht="24.75" customHeight="1">
      <c r="A11" s="29" t="s">
        <v>13</v>
      </c>
      <c r="B11" s="40"/>
      <c r="C11" s="40"/>
      <c r="D11" s="40"/>
      <c r="E11" s="40"/>
      <c r="F11" s="40"/>
      <c r="G11" s="40"/>
      <c r="H11" s="40"/>
      <c r="I11" s="41"/>
    </row>
    <row r="12" spans="1:9" ht="24.75" customHeight="1">
      <c r="A12" s="37" t="s">
        <v>10</v>
      </c>
      <c r="B12" s="38"/>
      <c r="C12" s="38"/>
      <c r="D12" s="38"/>
      <c r="E12" s="38"/>
      <c r="F12" s="27" t="s">
        <v>26</v>
      </c>
      <c r="G12" s="27">
        <v>0.05</v>
      </c>
      <c r="H12" s="9">
        <v>26</v>
      </c>
      <c r="I12" s="10">
        <f>G12*H12</f>
        <v>1.3</v>
      </c>
    </row>
    <row r="13" spans="1:9" ht="24.75" customHeight="1">
      <c r="A13" s="37" t="s">
        <v>11</v>
      </c>
      <c r="B13" s="38"/>
      <c r="C13" s="38"/>
      <c r="D13" s="38"/>
      <c r="E13" s="38"/>
      <c r="F13" s="27" t="s">
        <v>26</v>
      </c>
      <c r="G13" s="27">
        <v>0.05</v>
      </c>
      <c r="H13" s="9">
        <v>24.8</v>
      </c>
      <c r="I13" s="10">
        <f>G13*H13</f>
        <v>1.2400000000000002</v>
      </c>
    </row>
    <row r="14" spans="1:9" ht="24.75" customHeight="1">
      <c r="A14" s="37" t="s">
        <v>12</v>
      </c>
      <c r="B14" s="38"/>
      <c r="C14" s="38"/>
      <c r="D14" s="38"/>
      <c r="E14" s="38"/>
      <c r="F14" s="38"/>
      <c r="G14" s="38"/>
      <c r="H14" s="38"/>
      <c r="I14" s="11">
        <f>SUM(I12:I13)</f>
        <v>2.54</v>
      </c>
    </row>
    <row r="15" spans="1:9" ht="24.75" customHeight="1">
      <c r="A15" s="29" t="s">
        <v>14</v>
      </c>
      <c r="B15" s="40"/>
      <c r="C15" s="40"/>
      <c r="D15" s="40"/>
      <c r="E15" s="40"/>
      <c r="F15" s="40"/>
      <c r="G15" s="40"/>
      <c r="H15" s="40"/>
      <c r="I15" s="41"/>
    </row>
    <row r="16" spans="1:9" ht="24.75" customHeight="1">
      <c r="A16" s="37" t="s">
        <v>25</v>
      </c>
      <c r="B16" s="38"/>
      <c r="C16" s="38"/>
      <c r="D16" s="38"/>
      <c r="E16" s="38"/>
      <c r="F16" s="27" t="s">
        <v>26</v>
      </c>
      <c r="G16" s="27">
        <v>0.05</v>
      </c>
      <c r="H16" s="9">
        <v>120</v>
      </c>
      <c r="I16" s="12">
        <f>G16*H16</f>
        <v>6</v>
      </c>
    </row>
    <row r="17" spans="1:9" s="4" customFormat="1" ht="24.75" customHeight="1">
      <c r="A17" s="37" t="s">
        <v>24</v>
      </c>
      <c r="B17" s="38"/>
      <c r="C17" s="38"/>
      <c r="D17" s="38"/>
      <c r="E17" s="38"/>
      <c r="F17" s="27" t="s">
        <v>32</v>
      </c>
      <c r="G17" s="13">
        <v>1.75</v>
      </c>
      <c r="H17" s="9">
        <v>0.4</v>
      </c>
      <c r="I17" s="14">
        <f>G17*H17</f>
        <v>0.7000000000000001</v>
      </c>
    </row>
    <row r="18" spans="1:9" ht="24.75" customHeight="1">
      <c r="A18" s="37" t="s">
        <v>15</v>
      </c>
      <c r="B18" s="38"/>
      <c r="C18" s="38"/>
      <c r="D18" s="38"/>
      <c r="E18" s="38"/>
      <c r="F18" s="38"/>
      <c r="G18" s="38"/>
      <c r="H18" s="38"/>
      <c r="I18" s="11">
        <f>SUM(I16:I17)</f>
        <v>6.7</v>
      </c>
    </row>
    <row r="19" spans="1:9" ht="24.75" customHeight="1">
      <c r="A19" s="37" t="s">
        <v>16</v>
      </c>
      <c r="B19" s="38"/>
      <c r="C19" s="38"/>
      <c r="D19" s="38"/>
      <c r="E19" s="38"/>
      <c r="F19" s="39"/>
      <c r="G19" s="39"/>
      <c r="H19" s="39"/>
      <c r="I19" s="10">
        <f>I10+I14+I18</f>
        <v>14.815000000000001</v>
      </c>
    </row>
    <row r="20" spans="1:9" ht="24.75" customHeight="1">
      <c r="A20" s="29" t="s">
        <v>17</v>
      </c>
      <c r="B20" s="30"/>
      <c r="C20" s="30"/>
      <c r="D20" s="30"/>
      <c r="E20" s="30"/>
      <c r="F20" s="27" t="s">
        <v>18</v>
      </c>
      <c r="G20" s="27">
        <v>3.5</v>
      </c>
      <c r="H20" s="12">
        <f>I19</f>
        <v>14.815000000000001</v>
      </c>
      <c r="I20" s="16">
        <f>G20/100*H20</f>
        <v>0.5185250000000001</v>
      </c>
    </row>
    <row r="21" spans="1:9" ht="24.75" customHeight="1">
      <c r="A21" s="29" t="s">
        <v>19</v>
      </c>
      <c r="B21" s="30"/>
      <c r="C21" s="30"/>
      <c r="D21" s="30"/>
      <c r="E21" s="30"/>
      <c r="F21" s="28" t="s">
        <v>18</v>
      </c>
      <c r="G21" s="28">
        <v>13</v>
      </c>
      <c r="H21" s="18">
        <f>H20+I20</f>
        <v>15.333525000000002</v>
      </c>
      <c r="I21" s="19">
        <f>H21/100*G21</f>
        <v>1.99335825</v>
      </c>
    </row>
    <row r="22" spans="1:9" ht="24.75" customHeight="1">
      <c r="A22" s="31" t="s">
        <v>20</v>
      </c>
      <c r="B22" s="32"/>
      <c r="C22" s="32"/>
      <c r="D22" s="32"/>
      <c r="E22" s="32"/>
      <c r="F22" s="28"/>
      <c r="G22" s="28"/>
      <c r="H22" s="28"/>
      <c r="I22" s="19">
        <f>I10+I14+I18+I20+I21</f>
        <v>17.32688325</v>
      </c>
    </row>
    <row r="23" spans="1:9" ht="24.75" customHeight="1">
      <c r="A23" s="33" t="s">
        <v>21</v>
      </c>
      <c r="B23" s="34"/>
      <c r="C23" s="34"/>
      <c r="D23" s="34"/>
      <c r="E23" s="34"/>
      <c r="F23" s="28" t="s">
        <v>18</v>
      </c>
      <c r="G23" s="28">
        <v>10</v>
      </c>
      <c r="H23" s="18">
        <f>I22</f>
        <v>17.32688325</v>
      </c>
      <c r="I23" s="19">
        <f>G23/100*H23</f>
        <v>1.7326883250000003</v>
      </c>
    </row>
    <row r="24" spans="1:9" ht="24.75" customHeight="1" thickBot="1">
      <c r="A24" s="35" t="s">
        <v>22</v>
      </c>
      <c r="B24" s="36"/>
      <c r="C24" s="36"/>
      <c r="D24" s="36"/>
      <c r="E24" s="36"/>
      <c r="F24" s="36"/>
      <c r="G24" s="36"/>
      <c r="H24" s="20" t="s">
        <v>27</v>
      </c>
      <c r="I24" s="21">
        <f>I10+I14+I18+I21+I23</f>
        <v>18.541046575000003</v>
      </c>
    </row>
    <row r="25" spans="1:9" ht="13.5">
      <c r="A25" s="23"/>
      <c r="B25" s="23"/>
      <c r="C25" s="23"/>
      <c r="D25" s="23"/>
      <c r="E25" s="23"/>
      <c r="F25" s="24"/>
      <c r="G25" s="24"/>
      <c r="H25" s="24"/>
      <c r="I25" s="24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42"/>
  <sheetViews>
    <sheetView workbookViewId="0" topLeftCell="A1">
      <selection activeCell="C3" sqref="C3:I3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>
      <c r="A2" s="55" t="s">
        <v>1</v>
      </c>
      <c r="B2" s="56"/>
      <c r="C2" s="56" t="s">
        <v>2</v>
      </c>
      <c r="D2" s="56"/>
      <c r="E2" s="56"/>
      <c r="F2" s="56"/>
      <c r="G2" s="56"/>
      <c r="H2" s="56"/>
      <c r="I2" s="57"/>
    </row>
    <row r="3" spans="1:9" ht="147" customHeight="1">
      <c r="A3" s="63" t="s">
        <v>23</v>
      </c>
      <c r="B3" s="64"/>
      <c r="C3" s="60" t="s">
        <v>37</v>
      </c>
      <c r="D3" s="61"/>
      <c r="E3" s="61"/>
      <c r="F3" s="61"/>
      <c r="G3" s="61"/>
      <c r="H3" s="61"/>
      <c r="I3" s="62"/>
    </row>
    <row r="4" spans="1:9" ht="30" customHeight="1">
      <c r="A4" s="47"/>
      <c r="B4" s="48"/>
      <c r="C4" s="48"/>
      <c r="D4" s="48"/>
      <c r="E4" s="48"/>
      <c r="F4" s="51" t="s">
        <v>4</v>
      </c>
      <c r="G4" s="51" t="s">
        <v>5</v>
      </c>
      <c r="H4" s="5" t="s">
        <v>6</v>
      </c>
      <c r="I4" s="6" t="s">
        <v>3</v>
      </c>
    </row>
    <row r="5" spans="1:9" ht="13.5">
      <c r="A5" s="49"/>
      <c r="B5" s="50"/>
      <c r="C5" s="50"/>
      <c r="D5" s="50"/>
      <c r="E5" s="50"/>
      <c r="F5" s="51"/>
      <c r="G5" s="51"/>
      <c r="H5" s="7" t="s">
        <v>8</v>
      </c>
      <c r="I5" s="8" t="s">
        <v>8</v>
      </c>
    </row>
    <row r="6" spans="1:9" ht="24.75" customHeight="1">
      <c r="A6" s="29" t="s">
        <v>7</v>
      </c>
      <c r="B6" s="40"/>
      <c r="C6" s="40"/>
      <c r="D6" s="40"/>
      <c r="E6" s="40"/>
      <c r="F6" s="40"/>
      <c r="G6" s="40"/>
      <c r="H6" s="40"/>
      <c r="I6" s="41"/>
    </row>
    <row r="7" spans="1:9" ht="24.75" customHeight="1">
      <c r="A7" s="37" t="s">
        <v>29</v>
      </c>
      <c r="B7" s="38"/>
      <c r="C7" s="38"/>
      <c r="D7" s="38"/>
      <c r="E7" s="38"/>
      <c r="F7" s="27" t="s">
        <v>27</v>
      </c>
      <c r="G7" s="27">
        <v>1</v>
      </c>
      <c r="H7" s="9">
        <v>4.55</v>
      </c>
      <c r="I7" s="10">
        <f>G7*H7</f>
        <v>4.55</v>
      </c>
    </row>
    <row r="8" spans="1:9" ht="24.75" customHeight="1">
      <c r="A8" s="37" t="s">
        <v>30</v>
      </c>
      <c r="B8" s="38"/>
      <c r="C8" s="38"/>
      <c r="D8" s="38"/>
      <c r="E8" s="38"/>
      <c r="F8" s="27" t="s">
        <v>31</v>
      </c>
      <c r="G8" s="27">
        <f>3/100</f>
        <v>0.03</v>
      </c>
      <c r="H8" s="9">
        <v>2.5</v>
      </c>
      <c r="I8" s="10">
        <f>G8*H8</f>
        <v>0.075</v>
      </c>
    </row>
    <row r="9" spans="1:9" ht="24.75" customHeight="1">
      <c r="A9" s="42" t="s">
        <v>33</v>
      </c>
      <c r="B9" s="43"/>
      <c r="C9" s="43"/>
      <c r="D9" s="43"/>
      <c r="E9" s="43"/>
      <c r="F9" s="27"/>
      <c r="G9" s="27"/>
      <c r="H9" s="9"/>
      <c r="I9" s="10">
        <f>G9*H9</f>
        <v>0</v>
      </c>
    </row>
    <row r="10" spans="1:9" ht="24.75" customHeight="1">
      <c r="A10" s="37" t="s">
        <v>9</v>
      </c>
      <c r="B10" s="38"/>
      <c r="C10" s="38"/>
      <c r="D10" s="38"/>
      <c r="E10" s="38"/>
      <c r="F10" s="44"/>
      <c r="G10" s="45"/>
      <c r="H10" s="46"/>
      <c r="I10" s="11">
        <f>SUM(I7:I9)</f>
        <v>4.625</v>
      </c>
    </row>
    <row r="11" spans="1:9" ht="24.75" customHeight="1">
      <c r="A11" s="29" t="s">
        <v>13</v>
      </c>
      <c r="B11" s="40"/>
      <c r="C11" s="40"/>
      <c r="D11" s="40"/>
      <c r="E11" s="40"/>
      <c r="F11" s="40"/>
      <c r="G11" s="40"/>
      <c r="H11" s="40"/>
      <c r="I11" s="41"/>
    </row>
    <row r="12" spans="1:9" ht="24.75" customHeight="1">
      <c r="A12" s="37" t="s">
        <v>10</v>
      </c>
      <c r="B12" s="38"/>
      <c r="C12" s="38"/>
      <c r="D12" s="38"/>
      <c r="E12" s="38"/>
      <c r="F12" s="27" t="s">
        <v>26</v>
      </c>
      <c r="G12" s="27">
        <v>0.05</v>
      </c>
      <c r="H12" s="9">
        <v>26</v>
      </c>
      <c r="I12" s="10">
        <f>G12*H12</f>
        <v>1.3</v>
      </c>
    </row>
    <row r="13" spans="1:9" ht="24.75" customHeight="1">
      <c r="A13" s="37" t="s">
        <v>11</v>
      </c>
      <c r="B13" s="38"/>
      <c r="C13" s="38"/>
      <c r="D13" s="38"/>
      <c r="E13" s="38"/>
      <c r="F13" s="27" t="s">
        <v>26</v>
      </c>
      <c r="G13" s="27">
        <v>0.05</v>
      </c>
      <c r="H13" s="9">
        <v>24.8</v>
      </c>
      <c r="I13" s="10">
        <f>G13*H13</f>
        <v>1.2400000000000002</v>
      </c>
    </row>
    <row r="14" spans="1:9" ht="24.75" customHeight="1">
      <c r="A14" s="37" t="s">
        <v>12</v>
      </c>
      <c r="B14" s="38"/>
      <c r="C14" s="38"/>
      <c r="D14" s="38"/>
      <c r="E14" s="38"/>
      <c r="F14" s="38"/>
      <c r="G14" s="38"/>
      <c r="H14" s="38"/>
      <c r="I14" s="11">
        <f>SUM(I12:I13)</f>
        <v>2.54</v>
      </c>
    </row>
    <row r="15" spans="1:9" ht="24.75" customHeight="1">
      <c r="A15" s="29" t="s">
        <v>14</v>
      </c>
      <c r="B15" s="40"/>
      <c r="C15" s="40"/>
      <c r="D15" s="40"/>
      <c r="E15" s="40"/>
      <c r="F15" s="40"/>
      <c r="G15" s="40"/>
      <c r="H15" s="40"/>
      <c r="I15" s="41"/>
    </row>
    <row r="16" spans="1:9" ht="24.75" customHeight="1">
      <c r="A16" s="37" t="s">
        <v>25</v>
      </c>
      <c r="B16" s="38"/>
      <c r="C16" s="38"/>
      <c r="D16" s="38"/>
      <c r="E16" s="38"/>
      <c r="F16" s="27" t="s">
        <v>26</v>
      </c>
      <c r="G16" s="27">
        <v>0.05</v>
      </c>
      <c r="H16" s="9">
        <v>120</v>
      </c>
      <c r="I16" s="12">
        <f>G16*H16</f>
        <v>6</v>
      </c>
    </row>
    <row r="17" spans="1:9" s="4" customFormat="1" ht="24.75" customHeight="1">
      <c r="A17" s="37" t="s">
        <v>24</v>
      </c>
      <c r="B17" s="38"/>
      <c r="C17" s="38"/>
      <c r="D17" s="38"/>
      <c r="E17" s="38"/>
      <c r="F17" s="27" t="s">
        <v>32</v>
      </c>
      <c r="G17" s="13">
        <v>1.45</v>
      </c>
      <c r="H17" s="9">
        <v>0.4</v>
      </c>
      <c r="I17" s="14">
        <f>G17*H17</f>
        <v>0.58</v>
      </c>
    </row>
    <row r="18" spans="1:9" ht="24.75" customHeight="1">
      <c r="A18" s="37" t="s">
        <v>15</v>
      </c>
      <c r="B18" s="38"/>
      <c r="C18" s="38"/>
      <c r="D18" s="38"/>
      <c r="E18" s="38"/>
      <c r="F18" s="38"/>
      <c r="G18" s="38"/>
      <c r="H18" s="38"/>
      <c r="I18" s="11">
        <f>SUM(I16:I17)</f>
        <v>6.58</v>
      </c>
    </row>
    <row r="19" spans="1:9" ht="24.75" customHeight="1">
      <c r="A19" s="37" t="s">
        <v>16</v>
      </c>
      <c r="B19" s="38"/>
      <c r="C19" s="38"/>
      <c r="D19" s="38"/>
      <c r="E19" s="38"/>
      <c r="F19" s="39"/>
      <c r="G19" s="39"/>
      <c r="H19" s="39"/>
      <c r="I19" s="10">
        <f>I10+I14+I18</f>
        <v>13.745000000000001</v>
      </c>
    </row>
    <row r="20" spans="1:9" ht="24.75" customHeight="1">
      <c r="A20" s="29" t="s">
        <v>17</v>
      </c>
      <c r="B20" s="30"/>
      <c r="C20" s="30"/>
      <c r="D20" s="30"/>
      <c r="E20" s="30"/>
      <c r="F20" s="27" t="s">
        <v>18</v>
      </c>
      <c r="G20" s="27">
        <v>3.5</v>
      </c>
      <c r="H20" s="12">
        <f>I19</f>
        <v>13.745000000000001</v>
      </c>
      <c r="I20" s="16">
        <f>G20/100*H20</f>
        <v>0.4810750000000001</v>
      </c>
    </row>
    <row r="21" spans="1:9" ht="24.75" customHeight="1">
      <c r="A21" s="29" t="s">
        <v>19</v>
      </c>
      <c r="B21" s="30"/>
      <c r="C21" s="30"/>
      <c r="D21" s="30"/>
      <c r="E21" s="30"/>
      <c r="F21" s="28" t="s">
        <v>18</v>
      </c>
      <c r="G21" s="28">
        <v>13</v>
      </c>
      <c r="H21" s="18">
        <f>H20+I20</f>
        <v>14.226075000000002</v>
      </c>
      <c r="I21" s="19">
        <f>H21/100*G21</f>
        <v>1.8493897500000003</v>
      </c>
    </row>
    <row r="22" spans="1:9" ht="24.75" customHeight="1">
      <c r="A22" s="31" t="s">
        <v>20</v>
      </c>
      <c r="B22" s="32"/>
      <c r="C22" s="32"/>
      <c r="D22" s="32"/>
      <c r="E22" s="32"/>
      <c r="F22" s="28"/>
      <c r="G22" s="28"/>
      <c r="H22" s="28"/>
      <c r="I22" s="19">
        <f>I10+I14+I18+I20+I21</f>
        <v>16.075464750000002</v>
      </c>
    </row>
    <row r="23" spans="1:9" ht="24.75" customHeight="1">
      <c r="A23" s="33" t="s">
        <v>21</v>
      </c>
      <c r="B23" s="34"/>
      <c r="C23" s="34"/>
      <c r="D23" s="34"/>
      <c r="E23" s="34"/>
      <c r="F23" s="28" t="s">
        <v>18</v>
      </c>
      <c r="G23" s="28">
        <v>10</v>
      </c>
      <c r="H23" s="18">
        <f>I22</f>
        <v>16.075464750000002</v>
      </c>
      <c r="I23" s="19">
        <f>G23/100*H23</f>
        <v>1.6075464750000004</v>
      </c>
    </row>
    <row r="24" spans="1:9" ht="24.75" customHeight="1" thickBot="1">
      <c r="A24" s="35" t="s">
        <v>22</v>
      </c>
      <c r="B24" s="36"/>
      <c r="C24" s="36"/>
      <c r="D24" s="36"/>
      <c r="E24" s="36"/>
      <c r="F24" s="36"/>
      <c r="G24" s="36"/>
      <c r="H24" s="20" t="s">
        <v>27</v>
      </c>
      <c r="I24" s="21">
        <f>I10+I14+I18+I21+I23</f>
        <v>17.201936225</v>
      </c>
    </row>
    <row r="25" spans="1:9" ht="13.5">
      <c r="A25" s="23"/>
      <c r="B25" s="23"/>
      <c r="C25" s="23"/>
      <c r="D25" s="23"/>
      <c r="E25" s="23"/>
      <c r="F25" s="24"/>
      <c r="G25" s="24"/>
      <c r="H25" s="24"/>
      <c r="I25" s="24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42"/>
  <sheetViews>
    <sheetView workbookViewId="0" topLeftCell="A4">
      <selection activeCell="C3" sqref="C3:I3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>
      <c r="A2" s="55" t="s">
        <v>1</v>
      </c>
      <c r="B2" s="56"/>
      <c r="C2" s="56" t="s">
        <v>2</v>
      </c>
      <c r="D2" s="56"/>
      <c r="E2" s="56"/>
      <c r="F2" s="56"/>
      <c r="G2" s="56"/>
      <c r="H2" s="56"/>
      <c r="I2" s="57"/>
    </row>
    <row r="3" spans="1:9" ht="147" customHeight="1">
      <c r="A3" s="63" t="s">
        <v>23</v>
      </c>
      <c r="B3" s="64"/>
      <c r="C3" s="60" t="s">
        <v>38</v>
      </c>
      <c r="D3" s="61"/>
      <c r="E3" s="61"/>
      <c r="F3" s="61"/>
      <c r="G3" s="61"/>
      <c r="H3" s="61"/>
      <c r="I3" s="62"/>
    </row>
    <row r="4" spans="1:9" ht="30" customHeight="1">
      <c r="A4" s="47"/>
      <c r="B4" s="48"/>
      <c r="C4" s="48"/>
      <c r="D4" s="48"/>
      <c r="E4" s="48"/>
      <c r="F4" s="51" t="s">
        <v>4</v>
      </c>
      <c r="G4" s="51" t="s">
        <v>5</v>
      </c>
      <c r="H4" s="5" t="s">
        <v>6</v>
      </c>
      <c r="I4" s="6" t="s">
        <v>3</v>
      </c>
    </row>
    <row r="5" spans="1:9" ht="13.5">
      <c r="A5" s="49"/>
      <c r="B5" s="50"/>
      <c r="C5" s="50"/>
      <c r="D5" s="50"/>
      <c r="E5" s="50"/>
      <c r="F5" s="51"/>
      <c r="G5" s="51"/>
      <c r="H5" s="7" t="s">
        <v>8</v>
      </c>
      <c r="I5" s="8" t="s">
        <v>8</v>
      </c>
    </row>
    <row r="6" spans="1:9" ht="24.75" customHeight="1">
      <c r="A6" s="29" t="s">
        <v>7</v>
      </c>
      <c r="B6" s="40"/>
      <c r="C6" s="40"/>
      <c r="D6" s="40"/>
      <c r="E6" s="40"/>
      <c r="F6" s="40"/>
      <c r="G6" s="40"/>
      <c r="H6" s="40"/>
      <c r="I6" s="41"/>
    </row>
    <row r="7" spans="1:9" ht="24.75" customHeight="1">
      <c r="A7" s="37" t="s">
        <v>29</v>
      </c>
      <c r="B7" s="38"/>
      <c r="C7" s="38"/>
      <c r="D7" s="38"/>
      <c r="E7" s="38"/>
      <c r="F7" s="27" t="s">
        <v>27</v>
      </c>
      <c r="G7" s="27">
        <v>1</v>
      </c>
      <c r="H7" s="9">
        <v>5.45</v>
      </c>
      <c r="I7" s="10">
        <f>G7*H7</f>
        <v>5.45</v>
      </c>
    </row>
    <row r="8" spans="1:9" ht="24.75" customHeight="1">
      <c r="A8" s="37" t="s">
        <v>30</v>
      </c>
      <c r="B8" s="38"/>
      <c r="C8" s="38"/>
      <c r="D8" s="38"/>
      <c r="E8" s="38"/>
      <c r="F8" s="27" t="s">
        <v>31</v>
      </c>
      <c r="G8" s="27">
        <f>3/100</f>
        <v>0.03</v>
      </c>
      <c r="H8" s="9">
        <v>2.5</v>
      </c>
      <c r="I8" s="10">
        <f>G8*H8</f>
        <v>0.075</v>
      </c>
    </row>
    <row r="9" spans="1:9" ht="24.75" customHeight="1">
      <c r="A9" s="42" t="s">
        <v>33</v>
      </c>
      <c r="B9" s="43"/>
      <c r="C9" s="43"/>
      <c r="D9" s="43"/>
      <c r="E9" s="43"/>
      <c r="F9" s="27"/>
      <c r="G9" s="27"/>
      <c r="H9" s="9"/>
      <c r="I9" s="10">
        <f>G9*H9</f>
        <v>0</v>
      </c>
    </row>
    <row r="10" spans="1:9" ht="24.75" customHeight="1">
      <c r="A10" s="37" t="s">
        <v>9</v>
      </c>
      <c r="B10" s="38"/>
      <c r="C10" s="38"/>
      <c r="D10" s="38"/>
      <c r="E10" s="38"/>
      <c r="F10" s="44"/>
      <c r="G10" s="45"/>
      <c r="H10" s="46"/>
      <c r="I10" s="11">
        <f>SUM(I7:I9)</f>
        <v>5.525</v>
      </c>
    </row>
    <row r="11" spans="1:9" ht="24.75" customHeight="1">
      <c r="A11" s="29" t="s">
        <v>13</v>
      </c>
      <c r="B11" s="40"/>
      <c r="C11" s="40"/>
      <c r="D11" s="40"/>
      <c r="E11" s="40"/>
      <c r="F11" s="40"/>
      <c r="G11" s="40"/>
      <c r="H11" s="40"/>
      <c r="I11" s="41"/>
    </row>
    <row r="12" spans="1:9" ht="24.75" customHeight="1">
      <c r="A12" s="37" t="s">
        <v>10</v>
      </c>
      <c r="B12" s="38"/>
      <c r="C12" s="38"/>
      <c r="D12" s="38"/>
      <c r="E12" s="38"/>
      <c r="F12" s="27" t="s">
        <v>26</v>
      </c>
      <c r="G12" s="27">
        <v>0.05</v>
      </c>
      <c r="H12" s="9">
        <v>26</v>
      </c>
      <c r="I12" s="10">
        <f>G12*H12</f>
        <v>1.3</v>
      </c>
    </row>
    <row r="13" spans="1:9" ht="24.75" customHeight="1">
      <c r="A13" s="37" t="s">
        <v>11</v>
      </c>
      <c r="B13" s="38"/>
      <c r="C13" s="38"/>
      <c r="D13" s="38"/>
      <c r="E13" s="38"/>
      <c r="F13" s="27" t="s">
        <v>26</v>
      </c>
      <c r="G13" s="27">
        <v>0.05</v>
      </c>
      <c r="H13" s="9">
        <v>24.8</v>
      </c>
      <c r="I13" s="10">
        <f>G13*H13</f>
        <v>1.2400000000000002</v>
      </c>
    </row>
    <row r="14" spans="1:9" ht="24.75" customHeight="1">
      <c r="A14" s="37" t="s">
        <v>12</v>
      </c>
      <c r="B14" s="38"/>
      <c r="C14" s="38"/>
      <c r="D14" s="38"/>
      <c r="E14" s="38"/>
      <c r="F14" s="38"/>
      <c r="G14" s="38"/>
      <c r="H14" s="38"/>
      <c r="I14" s="11">
        <f>SUM(I12:I13)</f>
        <v>2.54</v>
      </c>
    </row>
    <row r="15" spans="1:9" ht="24.75" customHeight="1">
      <c r="A15" s="29" t="s">
        <v>14</v>
      </c>
      <c r="B15" s="40"/>
      <c r="C15" s="40"/>
      <c r="D15" s="40"/>
      <c r="E15" s="40"/>
      <c r="F15" s="40"/>
      <c r="G15" s="40"/>
      <c r="H15" s="40"/>
      <c r="I15" s="41"/>
    </row>
    <row r="16" spans="1:9" ht="24.75" customHeight="1">
      <c r="A16" s="37" t="s">
        <v>25</v>
      </c>
      <c r="B16" s="38"/>
      <c r="C16" s="38"/>
      <c r="D16" s="38"/>
      <c r="E16" s="38"/>
      <c r="F16" s="27" t="s">
        <v>26</v>
      </c>
      <c r="G16" s="27">
        <v>0.05</v>
      </c>
      <c r="H16" s="9">
        <v>120</v>
      </c>
      <c r="I16" s="12">
        <f>G16*H16</f>
        <v>6</v>
      </c>
    </row>
    <row r="17" spans="1:9" s="4" customFormat="1" ht="24.75" customHeight="1">
      <c r="A17" s="37" t="s">
        <v>24</v>
      </c>
      <c r="B17" s="38"/>
      <c r="C17" s="38"/>
      <c r="D17" s="38"/>
      <c r="E17" s="38"/>
      <c r="F17" s="27" t="s">
        <v>32</v>
      </c>
      <c r="G17" s="13">
        <v>1.7</v>
      </c>
      <c r="H17" s="9">
        <v>0.4</v>
      </c>
      <c r="I17" s="14">
        <f>G17*H17</f>
        <v>0.68</v>
      </c>
    </row>
    <row r="18" spans="1:9" ht="24.75" customHeight="1">
      <c r="A18" s="37" t="s">
        <v>15</v>
      </c>
      <c r="B18" s="38"/>
      <c r="C18" s="38"/>
      <c r="D18" s="38"/>
      <c r="E18" s="38"/>
      <c r="F18" s="38"/>
      <c r="G18" s="38"/>
      <c r="H18" s="38"/>
      <c r="I18" s="11">
        <f>SUM(I16:I17)</f>
        <v>6.68</v>
      </c>
    </row>
    <row r="19" spans="1:9" ht="24.75" customHeight="1">
      <c r="A19" s="37" t="s">
        <v>16</v>
      </c>
      <c r="B19" s="38"/>
      <c r="C19" s="38"/>
      <c r="D19" s="38"/>
      <c r="E19" s="38"/>
      <c r="F19" s="39"/>
      <c r="G19" s="39"/>
      <c r="H19" s="39"/>
      <c r="I19" s="10">
        <f>I10+I14+I18</f>
        <v>14.745000000000001</v>
      </c>
    </row>
    <row r="20" spans="1:9" ht="24.75" customHeight="1">
      <c r="A20" s="29" t="s">
        <v>17</v>
      </c>
      <c r="B20" s="30"/>
      <c r="C20" s="30"/>
      <c r="D20" s="30"/>
      <c r="E20" s="30"/>
      <c r="F20" s="27" t="s">
        <v>18</v>
      </c>
      <c r="G20" s="27">
        <v>3.5</v>
      </c>
      <c r="H20" s="12">
        <f>I19</f>
        <v>14.745000000000001</v>
      </c>
      <c r="I20" s="16">
        <f>G20/100*H20</f>
        <v>0.5160750000000001</v>
      </c>
    </row>
    <row r="21" spans="1:9" ht="24.75" customHeight="1">
      <c r="A21" s="29" t="s">
        <v>19</v>
      </c>
      <c r="B21" s="30"/>
      <c r="C21" s="30"/>
      <c r="D21" s="30"/>
      <c r="E21" s="30"/>
      <c r="F21" s="28" t="s">
        <v>18</v>
      </c>
      <c r="G21" s="28">
        <v>13</v>
      </c>
      <c r="H21" s="18">
        <f>H20+I20</f>
        <v>15.261075000000002</v>
      </c>
      <c r="I21" s="19">
        <f>H21/100*G21</f>
        <v>1.9839397500000002</v>
      </c>
    </row>
    <row r="22" spans="1:9" ht="24.75" customHeight="1">
      <c r="A22" s="31" t="s">
        <v>20</v>
      </c>
      <c r="B22" s="32"/>
      <c r="C22" s="32"/>
      <c r="D22" s="32"/>
      <c r="E22" s="32"/>
      <c r="F22" s="28"/>
      <c r="G22" s="28"/>
      <c r="H22" s="28"/>
      <c r="I22" s="19">
        <f>I10+I14+I18+I20+I21</f>
        <v>17.245014750000003</v>
      </c>
    </row>
    <row r="23" spans="1:9" ht="24.75" customHeight="1">
      <c r="A23" s="33" t="s">
        <v>21</v>
      </c>
      <c r="B23" s="34"/>
      <c r="C23" s="34"/>
      <c r="D23" s="34"/>
      <c r="E23" s="34"/>
      <c r="F23" s="28" t="s">
        <v>18</v>
      </c>
      <c r="G23" s="28">
        <v>10</v>
      </c>
      <c r="H23" s="18">
        <f>I22</f>
        <v>17.245014750000003</v>
      </c>
      <c r="I23" s="19">
        <f>G23/100*H23</f>
        <v>1.7245014750000003</v>
      </c>
    </row>
    <row r="24" spans="1:9" ht="24.75" customHeight="1" thickBot="1">
      <c r="A24" s="35" t="s">
        <v>22</v>
      </c>
      <c r="B24" s="36"/>
      <c r="C24" s="36"/>
      <c r="D24" s="36"/>
      <c r="E24" s="36"/>
      <c r="F24" s="36"/>
      <c r="G24" s="36"/>
      <c r="H24" s="20" t="s">
        <v>27</v>
      </c>
      <c r="I24" s="21">
        <f>I10+I14+I18+I21+I23</f>
        <v>18.453441225000002</v>
      </c>
    </row>
    <row r="25" spans="1:9" ht="13.5">
      <c r="A25" s="23"/>
      <c r="B25" s="23"/>
      <c r="C25" s="23"/>
      <c r="D25" s="23"/>
      <c r="E25" s="23"/>
      <c r="F25" s="24"/>
      <c r="G25" s="24"/>
      <c r="H25" s="24"/>
      <c r="I25" s="24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42"/>
  <sheetViews>
    <sheetView tabSelected="1" workbookViewId="0" topLeftCell="A1">
      <selection activeCell="O3" sqref="O3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>
      <c r="A2" s="55" t="s">
        <v>1</v>
      </c>
      <c r="B2" s="56"/>
      <c r="C2" s="56" t="s">
        <v>2</v>
      </c>
      <c r="D2" s="56"/>
      <c r="E2" s="56"/>
      <c r="F2" s="56"/>
      <c r="G2" s="56"/>
      <c r="H2" s="56"/>
      <c r="I2" s="57"/>
    </row>
    <row r="3" spans="1:9" ht="147" customHeight="1">
      <c r="A3" s="65" t="s">
        <v>23</v>
      </c>
      <c r="B3" s="66"/>
      <c r="C3" s="60" t="s">
        <v>39</v>
      </c>
      <c r="D3" s="61"/>
      <c r="E3" s="61"/>
      <c r="F3" s="61"/>
      <c r="G3" s="61"/>
      <c r="H3" s="61"/>
      <c r="I3" s="62"/>
    </row>
    <row r="4" spans="1:9" ht="30" customHeight="1">
      <c r="A4" s="47"/>
      <c r="B4" s="48"/>
      <c r="C4" s="48"/>
      <c r="D4" s="48"/>
      <c r="E4" s="48"/>
      <c r="F4" s="51" t="s">
        <v>4</v>
      </c>
      <c r="G4" s="51" t="s">
        <v>5</v>
      </c>
      <c r="H4" s="5" t="s">
        <v>6</v>
      </c>
      <c r="I4" s="6" t="s">
        <v>3</v>
      </c>
    </row>
    <row r="5" spans="1:9" ht="13.5">
      <c r="A5" s="49"/>
      <c r="B5" s="50"/>
      <c r="C5" s="50"/>
      <c r="D5" s="50"/>
      <c r="E5" s="50"/>
      <c r="F5" s="51"/>
      <c r="G5" s="51"/>
      <c r="H5" s="7" t="s">
        <v>8</v>
      </c>
      <c r="I5" s="8" t="s">
        <v>8</v>
      </c>
    </row>
    <row r="6" spans="1:9" ht="24.75" customHeight="1">
      <c r="A6" s="29" t="s">
        <v>7</v>
      </c>
      <c r="B6" s="40"/>
      <c r="C6" s="40"/>
      <c r="D6" s="40"/>
      <c r="E6" s="40"/>
      <c r="F6" s="40"/>
      <c r="G6" s="40"/>
      <c r="H6" s="40"/>
      <c r="I6" s="41"/>
    </row>
    <row r="7" spans="1:9" ht="24.75" customHeight="1">
      <c r="A7" s="37" t="s">
        <v>29</v>
      </c>
      <c r="B7" s="38"/>
      <c r="C7" s="38"/>
      <c r="D7" s="38"/>
      <c r="E7" s="38"/>
      <c r="F7" s="27" t="s">
        <v>27</v>
      </c>
      <c r="G7" s="27">
        <v>1</v>
      </c>
      <c r="H7" s="9">
        <v>5.4</v>
      </c>
      <c r="I7" s="10">
        <f>G7*H7</f>
        <v>5.4</v>
      </c>
    </row>
    <row r="8" spans="1:9" ht="24.75" customHeight="1">
      <c r="A8" s="37" t="s">
        <v>30</v>
      </c>
      <c r="B8" s="38"/>
      <c r="C8" s="38"/>
      <c r="D8" s="38"/>
      <c r="E8" s="38"/>
      <c r="F8" s="27" t="s">
        <v>31</v>
      </c>
      <c r="G8" s="27">
        <f>3.6/100</f>
        <v>0.036000000000000004</v>
      </c>
      <c r="H8" s="9">
        <v>2.9</v>
      </c>
      <c r="I8" s="10">
        <f>G8*H8</f>
        <v>0.1044</v>
      </c>
    </row>
    <row r="9" spans="1:9" ht="24.75" customHeight="1">
      <c r="A9" s="42" t="s">
        <v>33</v>
      </c>
      <c r="B9" s="43"/>
      <c r="C9" s="43"/>
      <c r="D9" s="43"/>
      <c r="E9" s="43"/>
      <c r="F9" s="27"/>
      <c r="G9" s="27"/>
      <c r="H9" s="9"/>
      <c r="I9" s="10">
        <f>G9*H9</f>
        <v>0</v>
      </c>
    </row>
    <row r="10" spans="1:9" ht="24.75" customHeight="1">
      <c r="A10" s="37" t="s">
        <v>9</v>
      </c>
      <c r="B10" s="38"/>
      <c r="C10" s="38"/>
      <c r="D10" s="38"/>
      <c r="E10" s="38"/>
      <c r="F10" s="44"/>
      <c r="G10" s="45"/>
      <c r="H10" s="46"/>
      <c r="I10" s="11">
        <f>SUM(I7:I9)</f>
        <v>5.5044</v>
      </c>
    </row>
    <row r="11" spans="1:9" ht="24.75" customHeight="1">
      <c r="A11" s="29" t="s">
        <v>13</v>
      </c>
      <c r="B11" s="40"/>
      <c r="C11" s="40"/>
      <c r="D11" s="40"/>
      <c r="E11" s="40"/>
      <c r="F11" s="40"/>
      <c r="G11" s="40"/>
      <c r="H11" s="40"/>
      <c r="I11" s="41"/>
    </row>
    <row r="12" spans="1:9" ht="24.75" customHeight="1">
      <c r="A12" s="37" t="s">
        <v>10</v>
      </c>
      <c r="B12" s="38"/>
      <c r="C12" s="38"/>
      <c r="D12" s="38"/>
      <c r="E12" s="38"/>
      <c r="F12" s="27" t="s">
        <v>26</v>
      </c>
      <c r="G12" s="27">
        <v>0.05</v>
      </c>
      <c r="H12" s="9">
        <v>26</v>
      </c>
      <c r="I12" s="10">
        <f>G12*H12</f>
        <v>1.3</v>
      </c>
    </row>
    <row r="13" spans="1:9" ht="24.75" customHeight="1">
      <c r="A13" s="37" t="s">
        <v>11</v>
      </c>
      <c r="B13" s="38"/>
      <c r="C13" s="38"/>
      <c r="D13" s="38"/>
      <c r="E13" s="38"/>
      <c r="F13" s="27" t="s">
        <v>26</v>
      </c>
      <c r="G13" s="27">
        <v>0.05</v>
      </c>
      <c r="H13" s="9">
        <v>24.8</v>
      </c>
      <c r="I13" s="10">
        <f>G13*H13</f>
        <v>1.2400000000000002</v>
      </c>
    </row>
    <row r="14" spans="1:9" ht="24.75" customHeight="1">
      <c r="A14" s="37" t="s">
        <v>12</v>
      </c>
      <c r="B14" s="38"/>
      <c r="C14" s="38"/>
      <c r="D14" s="38"/>
      <c r="E14" s="38"/>
      <c r="F14" s="38"/>
      <c r="G14" s="38"/>
      <c r="H14" s="38"/>
      <c r="I14" s="11">
        <f>SUM(I12:I13)</f>
        <v>2.54</v>
      </c>
    </row>
    <row r="15" spans="1:9" ht="24.75" customHeight="1">
      <c r="A15" s="29" t="s">
        <v>14</v>
      </c>
      <c r="B15" s="40"/>
      <c r="C15" s="40"/>
      <c r="D15" s="40"/>
      <c r="E15" s="40"/>
      <c r="F15" s="40"/>
      <c r="G15" s="40"/>
      <c r="H15" s="40"/>
      <c r="I15" s="41"/>
    </row>
    <row r="16" spans="1:9" ht="24.75" customHeight="1">
      <c r="A16" s="37" t="s">
        <v>25</v>
      </c>
      <c r="B16" s="38"/>
      <c r="C16" s="38"/>
      <c r="D16" s="38"/>
      <c r="E16" s="38"/>
      <c r="F16" s="27" t="s">
        <v>26</v>
      </c>
      <c r="G16" s="27">
        <v>0.05</v>
      </c>
      <c r="H16" s="9">
        <v>120</v>
      </c>
      <c r="I16" s="12">
        <f>G16*H16</f>
        <v>6</v>
      </c>
    </row>
    <row r="17" spans="1:9" s="4" customFormat="1" ht="24.75" customHeight="1">
      <c r="A17" s="37" t="s">
        <v>24</v>
      </c>
      <c r="B17" s="38"/>
      <c r="C17" s="38"/>
      <c r="D17" s="38"/>
      <c r="E17" s="38"/>
      <c r="F17" s="27" t="s">
        <v>32</v>
      </c>
      <c r="G17" s="13">
        <v>1.7</v>
      </c>
      <c r="H17" s="9">
        <v>0.4</v>
      </c>
      <c r="I17" s="14">
        <f>G17*H17</f>
        <v>0.68</v>
      </c>
    </row>
    <row r="18" spans="1:9" ht="24.75" customHeight="1">
      <c r="A18" s="37" t="s">
        <v>15</v>
      </c>
      <c r="B18" s="38"/>
      <c r="C18" s="38"/>
      <c r="D18" s="38"/>
      <c r="E18" s="38"/>
      <c r="F18" s="38"/>
      <c r="G18" s="38"/>
      <c r="H18" s="38"/>
      <c r="I18" s="11">
        <f>SUM(I16:I17)</f>
        <v>6.68</v>
      </c>
    </row>
    <row r="19" spans="1:9" ht="24.75" customHeight="1">
      <c r="A19" s="37" t="s">
        <v>16</v>
      </c>
      <c r="B19" s="38"/>
      <c r="C19" s="38"/>
      <c r="D19" s="38"/>
      <c r="E19" s="38"/>
      <c r="F19" s="39"/>
      <c r="G19" s="39"/>
      <c r="H19" s="39"/>
      <c r="I19" s="10">
        <f>I10+I14+I18</f>
        <v>14.7244</v>
      </c>
    </row>
    <row r="20" spans="1:9" ht="24.75" customHeight="1">
      <c r="A20" s="29" t="s">
        <v>17</v>
      </c>
      <c r="B20" s="30"/>
      <c r="C20" s="30"/>
      <c r="D20" s="30"/>
      <c r="E20" s="30"/>
      <c r="F20" s="27" t="s">
        <v>18</v>
      </c>
      <c r="G20" s="27">
        <v>3.5</v>
      </c>
      <c r="H20" s="12">
        <f>I19</f>
        <v>14.7244</v>
      </c>
      <c r="I20" s="16">
        <f>G20/100*H20</f>
        <v>0.515354</v>
      </c>
    </row>
    <row r="21" spans="1:9" ht="24.75" customHeight="1">
      <c r="A21" s="29" t="s">
        <v>19</v>
      </c>
      <c r="B21" s="30"/>
      <c r="C21" s="30"/>
      <c r="D21" s="30"/>
      <c r="E21" s="30"/>
      <c r="F21" s="28" t="s">
        <v>18</v>
      </c>
      <c r="G21" s="28">
        <v>13</v>
      </c>
      <c r="H21" s="18">
        <f>H20+I20</f>
        <v>15.239754</v>
      </c>
      <c r="I21" s="19">
        <f>H21/100*G21</f>
        <v>1.98116802</v>
      </c>
    </row>
    <row r="22" spans="1:9" ht="24.75" customHeight="1">
      <c r="A22" s="31" t="s">
        <v>20</v>
      </c>
      <c r="B22" s="32"/>
      <c r="C22" s="32"/>
      <c r="D22" s="32"/>
      <c r="E22" s="32"/>
      <c r="F22" s="28"/>
      <c r="G22" s="28"/>
      <c r="H22" s="28"/>
      <c r="I22" s="19">
        <f>I10+I14+I18+I20+I21</f>
        <v>17.22092202</v>
      </c>
    </row>
    <row r="23" spans="1:9" ht="24.75" customHeight="1">
      <c r="A23" s="33" t="s">
        <v>21</v>
      </c>
      <c r="B23" s="34"/>
      <c r="C23" s="34"/>
      <c r="D23" s="34"/>
      <c r="E23" s="34"/>
      <c r="F23" s="28" t="s">
        <v>18</v>
      </c>
      <c r="G23" s="28">
        <v>10</v>
      </c>
      <c r="H23" s="18">
        <f>I22</f>
        <v>17.22092202</v>
      </c>
      <c r="I23" s="19">
        <f>G23/100*H23</f>
        <v>1.722092202</v>
      </c>
    </row>
    <row r="24" spans="1:9" ht="24.75" customHeight="1" thickBot="1">
      <c r="A24" s="35" t="s">
        <v>22</v>
      </c>
      <c r="B24" s="36"/>
      <c r="C24" s="36"/>
      <c r="D24" s="36"/>
      <c r="E24" s="36"/>
      <c r="F24" s="36"/>
      <c r="G24" s="36"/>
      <c r="H24" s="20" t="s">
        <v>27</v>
      </c>
      <c r="I24" s="21">
        <f>I10+I14+I18+I21+I23</f>
        <v>18.427660221999997</v>
      </c>
    </row>
    <row r="25" spans="1:9" ht="13.5">
      <c r="A25" s="23"/>
      <c r="B25" s="23"/>
      <c r="C25" s="23"/>
      <c r="D25" s="23"/>
      <c r="E25" s="23"/>
      <c r="F25" s="24"/>
      <c r="G25" s="24"/>
      <c r="H25" s="24"/>
      <c r="I25" s="24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AngeloMoffa</dc:creator>
  <cp:keywords/>
  <dc:description/>
  <cp:lastModifiedBy>imac</cp:lastModifiedBy>
  <cp:lastPrinted>2015-09-05T14:53:58Z</cp:lastPrinted>
  <dcterms:created xsi:type="dcterms:W3CDTF">2015-08-31T07:36:10Z</dcterms:created>
  <dcterms:modified xsi:type="dcterms:W3CDTF">2015-10-22T17:07:33Z</dcterms:modified>
  <cp:category/>
  <cp:version/>
  <cp:contentType/>
  <cp:contentStatus/>
</cp:coreProperties>
</file>